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08"/>
  </bookViews>
  <sheets>
    <sheet name="汇总表" sheetId="14" r:id="rId1"/>
    <sheet name="招标清单" sheetId="13" r:id="rId2"/>
  </sheets>
  <definedNames>
    <definedName name="_xlnm.Print_Titles" localSheetId="1">招标清单!$1:$3</definedName>
    <definedName name="_xlnm.Print_Area" localSheetId="1">招标清单!$A$1:$P$40</definedName>
    <definedName name="_xlnm.Print_Area" localSheetId="0">汇总表!$A$1:$F$10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<sst xmlns="http://schemas.openxmlformats.org/spreadsheetml/2006/main" count="158" uniqueCount="92">
  <si>
    <t>南京现代表面处理科技产业中心项目一期B地块建设项目-防水防腐工程汇总表</t>
  </si>
  <si>
    <t>序号</t>
  </si>
  <si>
    <t>名称</t>
  </si>
  <si>
    <t>建筑面积
（m2）</t>
  </si>
  <si>
    <t>本工程不含税合价
（元）</t>
  </si>
  <si>
    <t>本工程不含税单方造价
（元/m2）</t>
  </si>
  <si>
    <t>备注</t>
  </si>
  <si>
    <t>防水防腐工程</t>
  </si>
  <si>
    <t>一</t>
  </si>
  <si>
    <t>基础防水工程</t>
  </si>
  <si>
    <t>二</t>
  </si>
  <si>
    <t>地面及楼面防水工程</t>
  </si>
  <si>
    <t>三</t>
  </si>
  <si>
    <t>墙面防水工程</t>
  </si>
  <si>
    <t>四</t>
  </si>
  <si>
    <t>屋面防水工程</t>
  </si>
  <si>
    <t>五</t>
  </si>
  <si>
    <t>不含税工程合价（一+二+...四）</t>
  </si>
  <si>
    <t>六</t>
  </si>
  <si>
    <r>
      <rPr>
        <b/>
        <sz val="11"/>
        <rFont val="??"/>
        <charset val="134"/>
        <scheme val="minor"/>
      </rPr>
      <t>税金(含税</t>
    </r>
    <r>
      <rPr>
        <b/>
        <u/>
        <sz val="11"/>
        <rFont val="??"/>
        <charset val="134"/>
        <scheme val="minor"/>
      </rPr>
      <t xml:space="preserve">      %</t>
    </r>
    <r>
      <rPr>
        <b/>
        <sz val="11"/>
        <rFont val="??"/>
        <charset val="134"/>
        <scheme val="minor"/>
      </rPr>
      <t>)</t>
    </r>
  </si>
  <si>
    <t>税率按国家政策执行，造价随之调整</t>
  </si>
  <si>
    <t>七</t>
  </si>
  <si>
    <t>含税合计（五+六）</t>
  </si>
  <si>
    <t>报价单位全称：</t>
  </si>
  <si>
    <t>（加盖公章）</t>
  </si>
  <si>
    <t>报 价 人：</t>
  </si>
  <si>
    <t>联系方式：</t>
  </si>
  <si>
    <t>报价日期：2025年   月   日</t>
  </si>
  <si>
    <t>防水防腐工程招标清单2025.8.6</t>
  </si>
  <si>
    <t>工程名称：南京现代表面处理科技产业中心项目一期B地块建设项目</t>
  </si>
  <si>
    <t>项目特征描述</t>
  </si>
  <si>
    <t>工程量计算规则</t>
  </si>
  <si>
    <t>计量
单位</t>
  </si>
  <si>
    <t>暂定工程量
A</t>
  </si>
  <si>
    <t>水资源中心</t>
  </si>
  <si>
    <t>综合楼</t>
  </si>
  <si>
    <t>人工费B
（元）</t>
  </si>
  <si>
    <t>主材费C
（元）</t>
  </si>
  <si>
    <t>辅材费D
（元）</t>
  </si>
  <si>
    <t>其他费用（包含机械费、管理费、利润、措施费等）E
（元）</t>
  </si>
  <si>
    <t>不含税
综合单价F=B+C+D+E
（元）</t>
  </si>
  <si>
    <t>不含税
综合合价G=A*F
（元）</t>
  </si>
  <si>
    <r>
      <t xml:space="preserve">报价品牌
</t>
    </r>
    <r>
      <rPr>
        <b/>
        <sz val="11"/>
        <color rgb="FFFF0000"/>
        <rFont val="宋体"/>
        <charset val="134"/>
      </rPr>
      <t>【报价人填写】</t>
    </r>
  </si>
  <si>
    <t xml:space="preserve">备注
</t>
  </si>
  <si>
    <t>桩头防水</t>
  </si>
  <si>
    <t>1.止水条：遇水膨胀止水环
2.涂膜厚度、遍数：水泥基渗透结晶型防水涂料
3.刷聚合物水泥防水素浆
4.具体做法详见招标图纸及甲方施工方案要求</t>
  </si>
  <si>
    <t>工程量计算规则执行《2014江苏省建筑与装饰工程计价定额》</t>
  </si>
  <si>
    <t>个</t>
  </si>
  <si>
    <t>4厚沥青聚酯胎预铺反粘防水卷材</t>
  </si>
  <si>
    <t>1.卷材品种、规格、厚度：4厚沥青聚酯胎预铺反粘防水卷林,搭接边采用热熔施工,接缝剥离强度&gt;2.5N/mm
2.具体做法详见招标图纸及甲方施工方案要求</t>
  </si>
  <si>
    <t>m2</t>
  </si>
  <si>
    <t>3厚SBS改性沥青聚酯胎防水卷材</t>
  </si>
  <si>
    <t>1.卷材品种、规格、厚度：3厚SBS改性沥青聚酯胎防水卷材
2.刷基层处理剂一遍
3.具体做法详见招标图纸及甲方施工方案要求</t>
  </si>
  <si>
    <t>基础防水工程（1+2+3）</t>
  </si>
  <si>
    <t>元</t>
  </si>
  <si>
    <t>1.5厚聚合物水泥基防水涂料（Ⅱ型）</t>
  </si>
  <si>
    <t>1.涂膜厚度、遍数：1.5厚聚合物水泥基防水涂料（Ⅱ型）
2.刷基层处理剂一遍
3.具体做法详见招标图纸及甲方施工方案要求</t>
  </si>
  <si>
    <t>2厚聚合物水泥防水涂料（Ⅱ型）</t>
  </si>
  <si>
    <t>1.部位:门卫室
2.涂膜厚度、遍数：2.0厚聚合物水泥(Ⅱ型)防水涂料，四周沿地面墙体上翻300高
3.刷基层处理剂一遍
4.具体做法详见招标图纸及甲方施工方案要求</t>
  </si>
  <si>
    <t>2厚聚氨防水涂料</t>
  </si>
  <si>
    <t>1.部位:门卫室
2.涂膜厚度、遍数：2厚聚氨防水涂料,四周沿楼面完成面墙体上翻300高
3.具体做法详见招标图纸及甲方施工方案要求</t>
  </si>
  <si>
    <t>参考A地块门卫室做法</t>
  </si>
  <si>
    <t>地面及楼面防水工程（1+2+3）</t>
  </si>
  <si>
    <t>1.5厚聚合物水泥防水涂料Ⅰ型</t>
  </si>
  <si>
    <t>1.部位:外墙
2.涂膜厚度、遍数:1.5厚聚合物水泥防水涂料Ⅰ型（面洒细沙）
3.具体做法详见招标图纸及甲方施工方案要求</t>
  </si>
  <si>
    <t>交楼标准未注明，暂参考A地块</t>
  </si>
  <si>
    <t>1.5厚聚合物水泥防水涂料（Ⅱ型）</t>
  </si>
  <si>
    <t>1.涂膜厚度、遍数：1.5厚聚合物水泥(Ⅱ型)防水涂料
2.具体做法详见招标图纸及甲方施工方案要求</t>
  </si>
  <si>
    <t>1.5mm纤维增强型高分子膜基自粘沥青防水卷材</t>
  </si>
  <si>
    <t>1.卷材品种、规格、厚度：1.5mm纤维增强型高分子膜基自粘沥青防水卷材
2.具体做法详见招标图纸及甲方施工方案要求</t>
  </si>
  <si>
    <t>1.5mmSAM921高强型自粘（双面粘）沥青防水卷材</t>
  </si>
  <si>
    <t>1.卷材品种、规格、厚度：1.5mmSAM921高强型自粘（双面粘）沥青防水卷材
2.具体做法详见招标图纸及甲方施工方案要求</t>
  </si>
  <si>
    <t>环氧树脂注浆堵漏</t>
  </si>
  <si>
    <t>1.开槽：开20mm宽、10mm深的槽口，剔凿成v字型槽沟，长度向裂缝两端各延长100mm
2.钻孔注浆、清理
3.刷涂防水材料
4.聚合物抗裂防水砂浆修补、抹平
5.具体做法详见招标图纸及甲方施工方案要求</t>
  </si>
  <si>
    <t>按延长米计算</t>
  </si>
  <si>
    <t>m</t>
  </si>
  <si>
    <t>按实结算</t>
  </si>
  <si>
    <t>1.钻孔注浆、清理
2.具体做法详见招标图纸及甲方施工方案要求</t>
  </si>
  <si>
    <t>1.部位:门卫室
2.涂膜厚度、遍数：2厚聚合物水泥(Ⅱ型)防水涂料一遍(刷至板底）
3.具体做法详见招标图纸及甲方施工方案要求</t>
  </si>
  <si>
    <t>墙面防水工程（1+2+3+4+5+6+7）</t>
  </si>
  <si>
    <t>1.5厚自粘式合成高分子防水卷材</t>
  </si>
  <si>
    <t>1.卷材品种、规格、厚度:1.5厚自粘式合成高分子防水卷材，四周翻至女儿墙泛水下
2.密封膏嵌牢、水泥钉或射钉@500、1mm厚铝合金压条固定
3.具体做法详见招标图纸及甲方施工方案要求</t>
  </si>
  <si>
    <t>1.卷材品种、规格、厚度:1.5厚自粘式合成高分子防水卷材，四周翻至女儿墙泛水下
2.具体做法详见招标图纸及甲方施工方案要求</t>
  </si>
  <si>
    <t>2厚非固化橡胶沥青防水涂料</t>
  </si>
  <si>
    <t>1.涂膜厚度、遍数:2厚非固化橡胶沥青防水涂料，四周翻至女儿墙泛水下
2.刷基层处理剂一遍
3.具体做法详见招标图纸及甲方施工方案要求</t>
  </si>
  <si>
    <t>4厚SBS改性沥青耐根穿刺防水卷材</t>
  </si>
  <si>
    <t>1.卷材品种、规格、厚度:4厚SBS改性沥青耐根穿刺防水卷材
2.具体做法详见招标图纸及甲方施工方案要求</t>
  </si>
  <si>
    <t>屋面防水工程（1+2+3+4+5+6）</t>
  </si>
  <si>
    <t>不含税工程合计（一+二+三+四）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</si>
  <si>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  %</t>
    </r>
    <r>
      <rPr>
        <b/>
        <sz val="12"/>
        <rFont val="宋体"/>
        <charset val="134"/>
      </rPr>
      <t>）</t>
    </r>
  </si>
  <si>
    <t>含税工程合计（五+六）</t>
  </si>
  <si>
    <r>
      <t xml:space="preserve">备注：
1、以上价格为含税价，开具增值税专用发票（税率按国家政策执行，造价随之调整）。
</t>
    </r>
    <r>
      <rPr>
        <b/>
        <sz val="12"/>
        <rFont val="宋体"/>
        <charset val="134"/>
      </rPr>
      <t>2、材料品牌：防水卷材（东方雨虹、卓宝、科顺、西卡、百得），防水涂料（东方雨虹、德高、立邦、科顺）。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3、本工程除水泥材料甲供外，其他均由分包单位包工包料完成。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4、单价包括所有防腐防水施工工序的费用（包括但不限于清理基层、涂刷基层处理剂、铺贴卷材及附加层、涂刷防水层、密封封口、收头、钉压条等），具体做法详见施工图纸及施工方案要求，其单价包含为完成该分项工程的所有工序工作，不限于所列内容，材料须符合甲方及达到国家使用标准。
5、本工程所有防水附加层均不另计算工程量，费用已包含在综合单价内。
6、本招标清单工程量范围：水资源中心、综合楼、双氧水罐池、门卫室。</t>
    </r>
    <r>
      <rPr>
        <sz val="12"/>
        <rFont val="宋体"/>
        <charset val="134"/>
      </rPr>
      <t xml:space="preserve">
7、本次招标清单编制依据：①南京现代表面处理科技产业中心项目B地块工程水资源中心、综合楼审图通过对应有审图章的全套图纸；②双氧水罐池、门卫室暂无施工图纸。③（中泰修改意见）南京项目B地块水厂施工交楼标准2025.7.16(甲方暂未确定版)；④南京项目综合楼施工交楼标准2025.6.3(甲方暂未确定版)。
8、本清单范围不含室外工程。
9、报价有效期：</t>
    </r>
    <r>
      <rPr>
        <b/>
        <sz val="12"/>
        <color rgb="FFFF0000"/>
        <rFont val="宋体"/>
        <charset val="134"/>
      </rPr>
      <t>自报价之日起90个日历天内有效</t>
    </r>
    <r>
      <rPr>
        <sz val="12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</si>
</sst>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9">
    <font>
      <sz val="9"/>
      <color theme="1"/>
      <name val="??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??"/>
      <charset val="134"/>
      <scheme val="minor"/>
    </font>
    <font>
      <sz val="9"/>
      <name val="??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4"/>
      <name val="??"/>
      <charset val="134"/>
      <scheme val="minor"/>
    </font>
    <font>
      <sz val="11"/>
      <name val="??"/>
      <charset val="134"/>
      <scheme val="minor"/>
    </font>
    <font>
      <b/>
      <sz val="11"/>
      <name val="??"/>
      <charset val="134"/>
      <scheme val="minor"/>
    </font>
    <font>
      <b/>
      <sz val="11"/>
      <color rgb="FFFF0000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sz val="11"/>
      <color rgb="FFFF0000"/>
      <name val="宋体"/>
      <charset val="134"/>
    </font>
    <font>
      <b/>
      <u/>
      <sz val="11"/>
      <name val="??"/>
      <charset val="134"/>
      <scheme val="minor"/>
    </font>
    <font>
      <b/>
      <u/>
      <sz val="12"/>
      <name val="宋体"/>
      <charset val="134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0" fillId="0" borderId="0"/>
    <xf numFmtId="0" fontId="0" fillId="0" borderId="0"/>
  </cellStyleXfs>
  <cellXfs count="79">
    <xf numFmtId="0" fontId="0" fillId="0" borderId="0" xfId="50"/>
    <xf numFmtId="0" fontId="1" fillId="0" borderId="0" xfId="50" applyFont="1" applyFill="1" applyAlignment="1">
      <alignment vertical="center"/>
    </xf>
    <xf numFmtId="0" fontId="2" fillId="0" borderId="0" xfId="50" applyFont="1" applyFill="1" applyAlignment="1">
      <alignment horizontal="center"/>
    </xf>
    <xf numFmtId="0" fontId="3" fillId="0" borderId="0" xfId="50" applyFont="1" applyFill="1"/>
    <xf numFmtId="0" fontId="2" fillId="0" borderId="0" xfId="50" applyFont="1" applyFill="1"/>
    <xf numFmtId="0" fontId="4" fillId="0" borderId="0" xfId="50" applyFont="1" applyFill="1"/>
    <xf numFmtId="0" fontId="5" fillId="0" borderId="0" xfId="50" applyFont="1" applyFill="1"/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/>
    </xf>
    <xf numFmtId="176" fontId="3" fillId="0" borderId="0" xfId="50" applyNumberFormat="1" applyFont="1" applyFill="1" applyAlignment="1">
      <alignment horizontal="center"/>
    </xf>
    <xf numFmtId="177" fontId="3" fillId="0" borderId="0" xfId="50" applyNumberFormat="1" applyFont="1" applyFill="1" applyAlignment="1">
      <alignment horizontal="center"/>
    </xf>
    <xf numFmtId="0" fontId="3" fillId="0" borderId="0" xfId="50" applyFont="1" applyFill="1" applyAlignment="1">
      <alignment horizontal="left"/>
    </xf>
    <xf numFmtId="0" fontId="0" fillId="0" borderId="0" xfId="50" applyFill="1"/>
    <xf numFmtId="0" fontId="6" fillId="0" borderId="0" xfId="50" applyFont="1" applyFill="1" applyAlignment="1">
      <alignment horizontal="center" vertical="center" wrapText="1"/>
    </xf>
    <xf numFmtId="176" fontId="6" fillId="0" borderId="0" xfId="50" applyNumberFormat="1" applyFont="1" applyFill="1" applyAlignment="1">
      <alignment horizontal="center" vertical="center" wrapText="1"/>
    </xf>
    <xf numFmtId="0" fontId="7" fillId="0" borderId="0" xfId="50" applyFont="1" applyFill="1" applyAlignment="1">
      <alignment horizontal="left" vertical="center" wrapText="1"/>
    </xf>
    <xf numFmtId="0" fontId="7" fillId="0" borderId="0" xfId="50" applyFont="1" applyFill="1" applyAlignment="1">
      <alignment horizontal="center" vertical="center" wrapText="1"/>
    </xf>
    <xf numFmtId="176" fontId="7" fillId="0" borderId="0" xfId="50" applyNumberFormat="1" applyFont="1" applyFill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9" fillId="0" borderId="1" xfId="50" applyNumberFormat="1" applyFont="1" applyFill="1" applyBorder="1" applyAlignment="1">
      <alignment horizontal="left" vertical="center"/>
    </xf>
    <xf numFmtId="0" fontId="10" fillId="0" borderId="1" xfId="50" applyFont="1" applyFill="1" applyBorder="1" applyAlignment="1">
      <alignment horizontal="left" vertical="top" wrapText="1"/>
    </xf>
    <xf numFmtId="0" fontId="10" fillId="0" borderId="1" xfId="50" applyFont="1" applyFill="1" applyBorder="1" applyAlignment="1">
      <alignment horizontal="center" vertical="top"/>
    </xf>
    <xf numFmtId="0" fontId="10" fillId="0" borderId="1" xfId="50" applyFont="1" applyFill="1" applyBorder="1" applyAlignment="1">
      <alignment horizontal="left" vertical="top"/>
    </xf>
    <xf numFmtId="176" fontId="10" fillId="0" borderId="1" xfId="50" applyNumberFormat="1" applyFont="1" applyFill="1" applyBorder="1" applyAlignment="1">
      <alignment horizontal="left" vertical="top"/>
    </xf>
    <xf numFmtId="0" fontId="9" fillId="0" borderId="6" xfId="5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9" fillId="0" borderId="0" xfId="50" applyNumberFormat="1" applyFont="1" applyFill="1" applyBorder="1" applyAlignment="1">
      <alignment horizontal="left" vertical="center"/>
    </xf>
    <xf numFmtId="0" fontId="9" fillId="0" borderId="2" xfId="50" applyFont="1" applyFill="1" applyBorder="1" applyAlignment="1">
      <alignment horizontal="center" vertical="center" wrapText="1"/>
    </xf>
    <xf numFmtId="177" fontId="6" fillId="0" borderId="0" xfId="50" applyNumberFormat="1" applyFont="1" applyFill="1" applyAlignment="1">
      <alignment horizontal="center" vertical="center" wrapText="1"/>
    </xf>
    <xf numFmtId="0" fontId="6" fillId="0" borderId="0" xfId="50" applyFont="1" applyFill="1" applyAlignment="1">
      <alignment horizontal="left" vertical="center" wrapText="1"/>
    </xf>
    <xf numFmtId="177" fontId="7" fillId="0" borderId="0" xfId="50" applyNumberFormat="1" applyFont="1" applyFill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/>
    </xf>
    <xf numFmtId="177" fontId="8" fillId="0" borderId="1" xfId="50" applyNumberFormat="1" applyFont="1" applyFill="1" applyBorder="1" applyAlignment="1">
      <alignment horizontal="center" vertical="center"/>
    </xf>
    <xf numFmtId="176" fontId="7" fillId="0" borderId="1" xfId="50" applyNumberFormat="1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176" fontId="8" fillId="0" borderId="5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vertical="center" wrapText="1"/>
    </xf>
    <xf numFmtId="0" fontId="8" fillId="0" borderId="1" xfId="50" applyFont="1" applyFill="1" applyBorder="1" applyAlignment="1">
      <alignment vertical="center" wrapText="1"/>
    </xf>
    <xf numFmtId="176" fontId="7" fillId="0" borderId="1" xfId="50" applyNumberFormat="1" applyFont="1" applyFill="1" applyBorder="1" applyAlignment="1">
      <alignment horizontal="center" vertical="center"/>
    </xf>
    <xf numFmtId="177" fontId="7" fillId="0" borderId="1" xfId="5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left" vertical="center"/>
    </xf>
    <xf numFmtId="177" fontId="10" fillId="0" borderId="1" xfId="50" applyNumberFormat="1" applyFont="1" applyFill="1" applyBorder="1" applyAlignment="1">
      <alignment horizontal="center" vertical="top"/>
    </xf>
    <xf numFmtId="0" fontId="9" fillId="0" borderId="0" xfId="50" applyFont="1" applyFill="1" applyBorder="1" applyAlignment="1">
      <alignment horizontal="left" vertical="center"/>
    </xf>
    <xf numFmtId="177" fontId="7" fillId="0" borderId="0" xfId="5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0" fontId="5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11" fillId="0" borderId="0" xfId="50" applyFont="1" applyAlignment="1">
      <alignment horizontal="center" vertical="center"/>
    </xf>
    <xf numFmtId="0" fontId="12" fillId="0" borderId="5" xfId="50" applyFont="1" applyBorder="1" applyAlignment="1">
      <alignment horizontal="center" vertical="center"/>
    </xf>
    <xf numFmtId="0" fontId="12" fillId="0" borderId="5" xfId="50" applyFont="1" applyBorder="1" applyAlignment="1">
      <alignment horizontal="center" vertical="center" wrapText="1"/>
    </xf>
    <xf numFmtId="0" fontId="12" fillId="0" borderId="1" xfId="50" applyFont="1" applyBorder="1" applyAlignment="1">
      <alignment horizontal="center" vertical="center" wrapText="1"/>
    </xf>
    <xf numFmtId="0" fontId="12" fillId="0" borderId="1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 wrapText="1"/>
    </xf>
    <xf numFmtId="0" fontId="14" fillId="0" borderId="1" xfId="50" applyFont="1" applyBorder="1" applyAlignment="1">
      <alignment horizontal="center" vertical="center"/>
    </xf>
    <xf numFmtId="176" fontId="7" fillId="0" borderId="0" xfId="0" applyNumberFormat="1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topLeftCell="A3" workbookViewId="0">
      <selection activeCell="J7" sqref="J7"/>
    </sheetView>
  </sheetViews>
  <sheetFormatPr defaultColWidth="12" defaultRowHeight="27" customHeight="1"/>
  <cols>
    <col min="1" max="1" width="7.57142857142857" style="68" customWidth="1"/>
    <col min="2" max="2" width="33.4285714285714" style="68" customWidth="1"/>
    <col min="3" max="3" width="13.2857142857143" style="68" customWidth="1"/>
    <col min="4" max="4" width="19.5714285714286" style="68" customWidth="1"/>
    <col min="5" max="5" width="22.1428571428571" style="68" customWidth="1"/>
    <col min="6" max="6" width="23.7142857142857" style="68" customWidth="1"/>
    <col min="7" max="16364" width="12" style="68" customWidth="1"/>
    <col min="16365" max="16384" width="12" style="68"/>
  </cols>
  <sheetData>
    <row r="1" s="68" customFormat="1" ht="48" customHeight="1" spans="1:6">
      <c r="A1" s="70" t="s">
        <v>0</v>
      </c>
      <c r="B1" s="70"/>
      <c r="C1" s="70"/>
      <c r="D1" s="70"/>
      <c r="E1" s="70"/>
      <c r="F1" s="70"/>
    </row>
    <row r="2" s="68" customFormat="1" ht="60" customHeight="1" spans="1:6">
      <c r="A2" s="71" t="s">
        <v>1</v>
      </c>
      <c r="B2" s="71" t="s">
        <v>2</v>
      </c>
      <c r="C2" s="72" t="s">
        <v>3</v>
      </c>
      <c r="D2" s="73" t="s">
        <v>4</v>
      </c>
      <c r="E2" s="73" t="s">
        <v>5</v>
      </c>
      <c r="F2" s="74" t="s">
        <v>6</v>
      </c>
    </row>
    <row r="3" s="69" customFormat="1" ht="36" customHeight="1" spans="1:6">
      <c r="A3" s="75"/>
      <c r="B3" s="75" t="s">
        <v>7</v>
      </c>
      <c r="C3" s="75"/>
      <c r="D3" s="75"/>
      <c r="E3" s="75"/>
      <c r="F3" s="75"/>
    </row>
    <row r="4" s="68" customFormat="1" ht="47" customHeight="1" spans="1:6">
      <c r="A4" s="74" t="s">
        <v>8</v>
      </c>
      <c r="B4" s="74" t="s">
        <v>9</v>
      </c>
      <c r="C4" s="74">
        <v>56137.87</v>
      </c>
      <c r="D4" s="74"/>
      <c r="E4" s="74"/>
      <c r="F4" s="73"/>
    </row>
    <row r="5" s="68" customFormat="1" ht="47" customHeight="1" spans="1:6">
      <c r="A5" s="74" t="s">
        <v>10</v>
      </c>
      <c r="B5" s="74" t="s">
        <v>11</v>
      </c>
      <c r="C5" s="74">
        <v>56137.87</v>
      </c>
      <c r="D5" s="74"/>
      <c r="E5" s="74"/>
      <c r="F5" s="73"/>
    </row>
    <row r="6" s="68" customFormat="1" ht="47" customHeight="1" spans="1:6">
      <c r="A6" s="74" t="s">
        <v>12</v>
      </c>
      <c r="B6" s="74" t="s">
        <v>13</v>
      </c>
      <c r="C6" s="74">
        <v>56137.87</v>
      </c>
      <c r="D6" s="74"/>
      <c r="E6" s="74"/>
      <c r="F6" s="73"/>
    </row>
    <row r="7" s="68" customFormat="1" ht="47" customHeight="1" spans="1:6">
      <c r="A7" s="74" t="s">
        <v>14</v>
      </c>
      <c r="B7" s="74" t="s">
        <v>15</v>
      </c>
      <c r="C7" s="74">
        <v>56137.87</v>
      </c>
      <c r="D7" s="74"/>
      <c r="E7" s="74"/>
      <c r="F7" s="73"/>
    </row>
    <row r="8" s="69" customFormat="1" ht="36" customHeight="1" spans="1:6">
      <c r="A8" s="74" t="s">
        <v>16</v>
      </c>
      <c r="B8" s="76" t="s">
        <v>17</v>
      </c>
      <c r="C8" s="75"/>
      <c r="D8" s="75"/>
      <c r="E8" s="77"/>
      <c r="F8" s="77"/>
    </row>
    <row r="9" s="69" customFormat="1" ht="51" customHeight="1" spans="1:6">
      <c r="A9" s="75" t="s">
        <v>18</v>
      </c>
      <c r="B9" s="75" t="s">
        <v>19</v>
      </c>
      <c r="C9" s="75"/>
      <c r="D9" s="75"/>
      <c r="E9" s="75"/>
      <c r="F9" s="76" t="s">
        <v>20</v>
      </c>
    </row>
    <row r="10" s="69" customFormat="1" ht="36" customHeight="1" spans="1:6">
      <c r="A10" s="75" t="s">
        <v>21</v>
      </c>
      <c r="B10" s="75" t="s">
        <v>22</v>
      </c>
      <c r="C10" s="75"/>
      <c r="D10" s="75"/>
      <c r="E10" s="75"/>
      <c r="F10" s="75"/>
    </row>
    <row r="12" customHeight="1" spans="3:10">
      <c r="C12" s="67" t="s">
        <v>23</v>
      </c>
      <c r="D12" s="67"/>
      <c r="E12" s="67"/>
      <c r="F12" s="67"/>
      <c r="G12" s="78"/>
      <c r="H12" s="78"/>
      <c r="I12" s="78"/>
      <c r="J12" s="78"/>
    </row>
    <row r="13" customHeight="1" spans="3:10">
      <c r="C13" s="67" t="s">
        <v>24</v>
      </c>
      <c r="D13" s="67"/>
      <c r="E13" s="67"/>
      <c r="F13" s="67"/>
      <c r="G13" s="67"/>
      <c r="H13" s="67"/>
      <c r="I13" s="67"/>
      <c r="J13" s="67"/>
    </row>
    <row r="14" customHeight="1" spans="3:10">
      <c r="C14" s="67" t="s">
        <v>25</v>
      </c>
      <c r="D14" s="67"/>
      <c r="E14" s="67"/>
      <c r="F14" s="67"/>
      <c r="G14" s="67"/>
      <c r="H14" s="67"/>
      <c r="I14" s="67"/>
      <c r="J14" s="67"/>
    </row>
    <row r="15" customHeight="1" spans="3:10">
      <c r="C15" s="67" t="s">
        <v>26</v>
      </c>
      <c r="D15" s="67"/>
      <c r="E15" s="67"/>
      <c r="F15" s="67"/>
      <c r="G15" s="67"/>
      <c r="H15" s="67"/>
      <c r="I15" s="67"/>
      <c r="J15" s="67"/>
    </row>
    <row r="16" customHeight="1" spans="3:10">
      <c r="C16" s="67" t="s">
        <v>27</v>
      </c>
      <c r="D16" s="67"/>
      <c r="E16" s="67"/>
      <c r="F16" s="67"/>
      <c r="G16" s="67"/>
      <c r="H16" s="67"/>
      <c r="I16" s="67"/>
      <c r="J16" s="67"/>
    </row>
  </sheetData>
  <mergeCells count="10">
    <mergeCell ref="A1:F1"/>
    <mergeCell ref="C12:F12"/>
    <mergeCell ref="C13:F13"/>
    <mergeCell ref="G13:J13"/>
    <mergeCell ref="C14:F14"/>
    <mergeCell ref="G14:J14"/>
    <mergeCell ref="C15:F15"/>
    <mergeCell ref="G15:J15"/>
    <mergeCell ref="C16:F16"/>
    <mergeCell ref="G16:J16"/>
  </mergeCells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outlinePr summaryBelow="0"/>
    <pageSetUpPr fitToPage="1"/>
  </sheetPr>
  <dimension ref="A1:P40"/>
  <sheetViews>
    <sheetView showGridLines="0" view="pageBreakPreview" zoomScale="85" zoomScaleNormal="100" topLeftCell="B1" workbookViewId="0">
      <pane ySplit="3" topLeftCell="A33" activePane="bottomLeft" state="frozen"/>
      <selection/>
      <selection pane="bottomLeft" activeCell="O3" sqref="O3"/>
    </sheetView>
  </sheetViews>
  <sheetFormatPr defaultColWidth="9" defaultRowHeight="12"/>
  <cols>
    <col min="1" max="1" width="6.28571428571429" style="3" customWidth="1"/>
    <col min="2" max="2" width="46.5333333333333" style="8" customWidth="1"/>
    <col min="3" max="3" width="43.6952380952381" style="8" customWidth="1"/>
    <col min="4" max="4" width="37.8571428571429" style="8" customWidth="1"/>
    <col min="5" max="5" width="7" style="3" customWidth="1"/>
    <col min="6" max="6" width="15.5047619047619" style="9" customWidth="1"/>
    <col min="7" max="8" width="12.8571428571429" style="9" customWidth="1"/>
    <col min="9" max="11" width="10.7142857142857" style="9" customWidth="1"/>
    <col min="12" max="12" width="18.647619047619" style="9" customWidth="1"/>
    <col min="13" max="13" width="13.8571428571429" style="9" customWidth="1"/>
    <col min="14" max="14" width="18.3142857142857" style="10" customWidth="1"/>
    <col min="15" max="15" width="16.6380952380952" style="10" customWidth="1"/>
    <col min="16" max="16" width="19.8190476190476" style="11" customWidth="1"/>
    <col min="17" max="16369" width="9" style="3"/>
    <col min="16370" max="16384" width="9" style="12"/>
  </cols>
  <sheetData>
    <row r="1" ht="36" customHeight="1" spans="1:16">
      <c r="A1" s="13" t="s">
        <v>28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49"/>
      <c r="O1" s="49"/>
      <c r="P1" s="50"/>
    </row>
    <row r="2" s="1" customFormat="1" ht="30" customHeight="1" spans="1:16">
      <c r="A2" s="15" t="s">
        <v>29</v>
      </c>
      <c r="B2" s="16"/>
      <c r="C2" s="16"/>
      <c r="D2" s="16"/>
      <c r="E2" s="15"/>
      <c r="F2" s="17"/>
      <c r="G2" s="17"/>
      <c r="H2" s="17"/>
      <c r="I2" s="17"/>
      <c r="J2" s="17"/>
      <c r="K2" s="17"/>
      <c r="L2" s="17"/>
      <c r="M2" s="17"/>
      <c r="N2" s="51"/>
      <c r="O2" s="51"/>
      <c r="P2" s="15"/>
    </row>
    <row r="3" s="2" customFormat="1" ht="60" customHeight="1" spans="1:16">
      <c r="A3" s="18" t="s">
        <v>1</v>
      </c>
      <c r="B3" s="18" t="s">
        <v>2</v>
      </c>
      <c r="C3" s="18" t="s">
        <v>30</v>
      </c>
      <c r="D3" s="18" t="s">
        <v>31</v>
      </c>
      <c r="E3" s="18" t="s">
        <v>32</v>
      </c>
      <c r="F3" s="19" t="s">
        <v>33</v>
      </c>
      <c r="G3" s="19" t="s">
        <v>34</v>
      </c>
      <c r="H3" s="19" t="s">
        <v>35</v>
      </c>
      <c r="I3" s="19" t="s">
        <v>36</v>
      </c>
      <c r="J3" s="19" t="s">
        <v>37</v>
      </c>
      <c r="K3" s="19" t="s">
        <v>38</v>
      </c>
      <c r="L3" s="19" t="s">
        <v>39</v>
      </c>
      <c r="M3" s="19" t="s">
        <v>40</v>
      </c>
      <c r="N3" s="52" t="s">
        <v>41</v>
      </c>
      <c r="O3" s="52" t="s">
        <v>42</v>
      </c>
      <c r="P3" s="18" t="s">
        <v>43</v>
      </c>
    </row>
    <row r="4" s="2" customFormat="1" ht="39" customHeight="1" spans="1:16">
      <c r="A4" s="20" t="s">
        <v>8</v>
      </c>
      <c r="B4" s="21" t="s">
        <v>9</v>
      </c>
      <c r="C4" s="22"/>
      <c r="D4" s="23"/>
      <c r="E4" s="18"/>
      <c r="F4" s="19"/>
      <c r="G4" s="19"/>
      <c r="H4" s="19"/>
      <c r="I4" s="19"/>
      <c r="J4" s="19"/>
      <c r="K4" s="19"/>
      <c r="L4" s="19"/>
      <c r="M4" s="19"/>
      <c r="N4" s="52"/>
      <c r="O4" s="52"/>
      <c r="P4" s="18"/>
    </row>
    <row r="5" s="2" customFormat="1" ht="67" customHeight="1" outlineLevel="1" spans="1:16">
      <c r="A5" s="20">
        <v>1</v>
      </c>
      <c r="B5" s="20" t="s">
        <v>44</v>
      </c>
      <c r="C5" s="24" t="s">
        <v>45</v>
      </c>
      <c r="D5" s="20" t="s">
        <v>46</v>
      </c>
      <c r="E5" s="20" t="s">
        <v>47</v>
      </c>
      <c r="F5" s="25">
        <f>SUM(G5:H5)</f>
        <v>1088</v>
      </c>
      <c r="G5" s="25">
        <v>842</v>
      </c>
      <c r="H5" s="25">
        <v>246</v>
      </c>
      <c r="I5" s="19"/>
      <c r="J5" s="19"/>
      <c r="K5" s="19"/>
      <c r="L5" s="19"/>
      <c r="M5" s="19"/>
      <c r="N5" s="52"/>
      <c r="O5" s="52"/>
      <c r="P5" s="18"/>
    </row>
    <row r="6" s="3" customFormat="1" ht="80" customHeight="1" outlineLevel="1" spans="1:16">
      <c r="A6" s="20">
        <v>2</v>
      </c>
      <c r="B6" s="20" t="s">
        <v>48</v>
      </c>
      <c r="C6" s="24" t="s">
        <v>49</v>
      </c>
      <c r="D6" s="20" t="s">
        <v>46</v>
      </c>
      <c r="E6" s="20" t="s">
        <v>50</v>
      </c>
      <c r="F6" s="25">
        <f>SUM(G6:H6)</f>
        <v>10418.19</v>
      </c>
      <c r="G6" s="25">
        <v>6440.29</v>
      </c>
      <c r="H6" s="25">
        <v>3977.9</v>
      </c>
      <c r="I6" s="25"/>
      <c r="J6" s="25"/>
      <c r="K6" s="25"/>
      <c r="L6" s="25"/>
      <c r="M6" s="53"/>
      <c r="N6" s="54"/>
      <c r="O6" s="54"/>
      <c r="P6" s="24"/>
    </row>
    <row r="7" ht="73" customHeight="1" outlineLevel="1" spans="1:16">
      <c r="A7" s="20">
        <v>3</v>
      </c>
      <c r="B7" s="20" t="s">
        <v>51</v>
      </c>
      <c r="C7" s="24" t="s">
        <v>52</v>
      </c>
      <c r="D7" s="20" t="s">
        <v>46</v>
      </c>
      <c r="E7" s="20" t="s">
        <v>50</v>
      </c>
      <c r="F7" s="25">
        <f>SUM(G7:H7)</f>
        <v>10417.99</v>
      </c>
      <c r="G7" s="25">
        <v>6440.29</v>
      </c>
      <c r="H7" s="25">
        <v>3977.7</v>
      </c>
      <c r="I7" s="25"/>
      <c r="J7" s="25"/>
      <c r="K7" s="25"/>
      <c r="L7" s="25"/>
      <c r="M7" s="25"/>
      <c r="N7" s="54"/>
      <c r="O7" s="54"/>
      <c r="P7" s="24"/>
    </row>
    <row r="8" s="4" customFormat="1" ht="34" customHeight="1" spans="1:16">
      <c r="A8" s="18">
        <v>4</v>
      </c>
      <c r="B8" s="21" t="s">
        <v>53</v>
      </c>
      <c r="C8" s="22"/>
      <c r="D8" s="23"/>
      <c r="E8" s="26" t="s">
        <v>54</v>
      </c>
      <c r="F8" s="19"/>
      <c r="G8" s="19"/>
      <c r="H8" s="19"/>
      <c r="I8" s="19"/>
      <c r="J8" s="19"/>
      <c r="K8" s="19"/>
      <c r="L8" s="19"/>
      <c r="M8" s="19"/>
      <c r="N8" s="52"/>
      <c r="O8" s="52"/>
      <c r="P8" s="55"/>
    </row>
    <row r="9" s="5" customFormat="1" ht="37" customHeight="1" spans="1:16">
      <c r="A9" s="18" t="s">
        <v>10</v>
      </c>
      <c r="B9" s="21" t="s">
        <v>11</v>
      </c>
      <c r="C9" s="22"/>
      <c r="D9" s="23"/>
      <c r="E9" s="18"/>
      <c r="F9" s="19"/>
      <c r="G9" s="19"/>
      <c r="H9" s="19"/>
      <c r="I9" s="19"/>
      <c r="J9" s="19"/>
      <c r="K9" s="19"/>
      <c r="L9" s="19"/>
      <c r="M9" s="19"/>
      <c r="N9" s="52"/>
      <c r="O9" s="52"/>
      <c r="P9" s="56"/>
    </row>
    <row r="10" s="6" customFormat="1" ht="56" customHeight="1" outlineLevel="1" spans="1:16">
      <c r="A10" s="20">
        <v>1</v>
      </c>
      <c r="B10" s="20" t="s">
        <v>55</v>
      </c>
      <c r="C10" s="24" t="s">
        <v>56</v>
      </c>
      <c r="D10" s="27" t="s">
        <v>46</v>
      </c>
      <c r="E10" s="27" t="s">
        <v>50</v>
      </c>
      <c r="F10" s="25">
        <f>SUM(G10:H10)</f>
        <v>8745.77</v>
      </c>
      <c r="G10" s="28"/>
      <c r="H10" s="28">
        <f>83.58+1243.3+7418.89</f>
        <v>8745.77</v>
      </c>
      <c r="I10" s="57"/>
      <c r="J10" s="57"/>
      <c r="K10" s="57"/>
      <c r="L10" s="25"/>
      <c r="M10" s="25"/>
      <c r="N10" s="54"/>
      <c r="O10" s="54"/>
      <c r="P10" s="24"/>
    </row>
    <row r="11" s="3" customFormat="1" ht="78" customHeight="1" outlineLevel="1" spans="1:16">
      <c r="A11" s="20">
        <v>2</v>
      </c>
      <c r="B11" s="20" t="s">
        <v>57</v>
      </c>
      <c r="C11" s="24" t="s">
        <v>58</v>
      </c>
      <c r="D11" s="20" t="s">
        <v>46</v>
      </c>
      <c r="E11" s="20" t="s">
        <v>50</v>
      </c>
      <c r="F11" s="25">
        <v>2.6532337926113</v>
      </c>
      <c r="G11" s="25"/>
      <c r="H11" s="25"/>
      <c r="I11" s="25"/>
      <c r="J11" s="25"/>
      <c r="K11" s="25"/>
      <c r="L11" s="25"/>
      <c r="M11" s="25"/>
      <c r="N11" s="54"/>
      <c r="O11" s="54"/>
      <c r="P11" s="18"/>
    </row>
    <row r="12" s="3" customFormat="1" ht="71" customHeight="1" outlineLevel="1" spans="1:16">
      <c r="A12" s="20">
        <v>3</v>
      </c>
      <c r="B12" s="20" t="s">
        <v>59</v>
      </c>
      <c r="C12" s="24" t="s">
        <v>60</v>
      </c>
      <c r="D12" s="20" t="s">
        <v>46</v>
      </c>
      <c r="E12" s="20" t="s">
        <v>50</v>
      </c>
      <c r="F12" s="25">
        <v>2.6532337926113</v>
      </c>
      <c r="G12" s="25"/>
      <c r="H12" s="25"/>
      <c r="I12" s="25"/>
      <c r="J12" s="25"/>
      <c r="K12" s="25"/>
      <c r="L12" s="25"/>
      <c r="M12" s="25"/>
      <c r="N12" s="54"/>
      <c r="O12" s="54"/>
      <c r="P12" s="18" t="s">
        <v>61</v>
      </c>
    </row>
    <row r="13" s="4" customFormat="1" ht="39" customHeight="1" spans="1:16">
      <c r="A13" s="18">
        <v>4</v>
      </c>
      <c r="B13" s="21" t="s">
        <v>62</v>
      </c>
      <c r="C13" s="22"/>
      <c r="D13" s="23"/>
      <c r="E13" s="26" t="s">
        <v>54</v>
      </c>
      <c r="F13" s="19"/>
      <c r="G13" s="19"/>
      <c r="H13" s="19"/>
      <c r="I13" s="19"/>
      <c r="J13" s="19"/>
      <c r="K13" s="19"/>
      <c r="L13" s="19"/>
      <c r="M13" s="19"/>
      <c r="N13" s="52"/>
      <c r="O13" s="52"/>
      <c r="P13" s="18"/>
    </row>
    <row r="14" s="5" customFormat="1" ht="41" customHeight="1" spans="1:16">
      <c r="A14" s="18" t="s">
        <v>12</v>
      </c>
      <c r="B14" s="21" t="s">
        <v>13</v>
      </c>
      <c r="C14" s="22"/>
      <c r="D14" s="23"/>
      <c r="E14" s="18"/>
      <c r="F14" s="19"/>
      <c r="G14" s="19"/>
      <c r="H14" s="19"/>
      <c r="I14" s="19"/>
      <c r="J14" s="19"/>
      <c r="K14" s="19"/>
      <c r="L14" s="19"/>
      <c r="M14" s="19"/>
      <c r="N14" s="52"/>
      <c r="O14" s="52"/>
      <c r="P14" s="56"/>
    </row>
    <row r="15" s="6" customFormat="1" ht="71" customHeight="1" outlineLevel="1" spans="1:16">
      <c r="A15" s="20">
        <v>1</v>
      </c>
      <c r="B15" s="20" t="s">
        <v>63</v>
      </c>
      <c r="C15" s="24" t="s">
        <v>64</v>
      </c>
      <c r="D15" s="20" t="s">
        <v>46</v>
      </c>
      <c r="E15" s="20" t="s">
        <v>50</v>
      </c>
      <c r="F15" s="25">
        <f>SUM(G15:H15)</f>
        <v>10748.44</v>
      </c>
      <c r="G15" s="25"/>
      <c r="H15" s="25">
        <v>10748.44</v>
      </c>
      <c r="I15" s="25"/>
      <c r="J15" s="25"/>
      <c r="K15" s="25"/>
      <c r="L15" s="25"/>
      <c r="M15" s="25"/>
      <c r="N15" s="54"/>
      <c r="O15" s="54"/>
      <c r="P15" s="56" t="s">
        <v>65</v>
      </c>
    </row>
    <row r="16" s="6" customFormat="1" ht="55" customHeight="1" outlineLevel="1" spans="1:16">
      <c r="A16" s="20">
        <v>2</v>
      </c>
      <c r="B16" s="20" t="s">
        <v>66</v>
      </c>
      <c r="C16" s="24" t="s">
        <v>67</v>
      </c>
      <c r="D16" s="20" t="s">
        <v>46</v>
      </c>
      <c r="E16" s="20" t="s">
        <v>50</v>
      </c>
      <c r="F16" s="25">
        <f>SUM(G16:H16)</f>
        <v>10278.2725</v>
      </c>
      <c r="G16" s="25">
        <f>29.82</f>
        <v>29.82</v>
      </c>
      <c r="H16" s="25">
        <f>(1295.42+17338.13)*0.55</f>
        <v>10248.4525</v>
      </c>
      <c r="I16" s="25"/>
      <c r="J16" s="25"/>
      <c r="K16" s="25"/>
      <c r="L16" s="25"/>
      <c r="M16" s="25"/>
      <c r="N16" s="54"/>
      <c r="O16" s="54"/>
      <c r="P16" s="24"/>
    </row>
    <row r="17" s="6" customFormat="1" ht="55" customHeight="1" outlineLevel="1" spans="1:16">
      <c r="A17" s="20">
        <v>3</v>
      </c>
      <c r="B17" s="20" t="s">
        <v>68</v>
      </c>
      <c r="C17" s="24" t="s">
        <v>69</v>
      </c>
      <c r="D17" s="20" t="s">
        <v>46</v>
      </c>
      <c r="E17" s="20" t="s">
        <v>50</v>
      </c>
      <c r="F17" s="25">
        <f>SUM(G17:H17)</f>
        <v>2970.26</v>
      </c>
      <c r="G17" s="25">
        <f>1540.62+358.81</f>
        <v>1899.43</v>
      </c>
      <c r="H17" s="25">
        <v>1070.83</v>
      </c>
      <c r="I17" s="25"/>
      <c r="J17" s="25"/>
      <c r="K17" s="25"/>
      <c r="L17" s="25"/>
      <c r="M17" s="25"/>
      <c r="N17" s="54"/>
      <c r="O17" s="54"/>
      <c r="P17" s="24"/>
    </row>
    <row r="18" s="3" customFormat="1" ht="69" customHeight="1" outlineLevel="1" spans="1:16">
      <c r="A18" s="20">
        <v>4</v>
      </c>
      <c r="B18" s="20" t="s">
        <v>70</v>
      </c>
      <c r="C18" s="24" t="s">
        <v>71</v>
      </c>
      <c r="D18" s="20" t="s">
        <v>46</v>
      </c>
      <c r="E18" s="20" t="s">
        <v>50</v>
      </c>
      <c r="F18" s="25">
        <f>SUM(G18:H18)</f>
        <v>2970.26</v>
      </c>
      <c r="G18" s="25">
        <f>1540.62+358.81</f>
        <v>1899.43</v>
      </c>
      <c r="H18" s="25">
        <v>1070.83</v>
      </c>
      <c r="I18" s="25"/>
      <c r="J18" s="25"/>
      <c r="K18" s="25"/>
      <c r="L18" s="25"/>
      <c r="M18" s="25"/>
      <c r="N18" s="54"/>
      <c r="O18" s="54"/>
      <c r="P18" s="20"/>
    </row>
    <row r="19" s="3" customFormat="1" ht="109" customHeight="1" outlineLevel="1" spans="1:16">
      <c r="A19" s="20">
        <v>5</v>
      </c>
      <c r="B19" s="20" t="s">
        <v>72</v>
      </c>
      <c r="C19" s="24" t="s">
        <v>73</v>
      </c>
      <c r="D19" s="20" t="s">
        <v>74</v>
      </c>
      <c r="E19" s="20" t="s">
        <v>75</v>
      </c>
      <c r="F19" s="25">
        <v>1</v>
      </c>
      <c r="G19" s="25"/>
      <c r="H19" s="25"/>
      <c r="I19" s="25"/>
      <c r="J19" s="25"/>
      <c r="K19" s="25"/>
      <c r="L19" s="25"/>
      <c r="M19" s="25"/>
      <c r="N19" s="54"/>
      <c r="O19" s="54"/>
      <c r="P19" s="20" t="s">
        <v>76</v>
      </c>
    </row>
    <row r="20" s="3" customFormat="1" ht="28" customHeight="1" outlineLevel="1" spans="1:16">
      <c r="A20" s="20">
        <v>6</v>
      </c>
      <c r="B20" s="20" t="s">
        <v>72</v>
      </c>
      <c r="C20" s="24" t="s">
        <v>77</v>
      </c>
      <c r="D20" s="20" t="s">
        <v>74</v>
      </c>
      <c r="E20" s="20" t="s">
        <v>75</v>
      </c>
      <c r="F20" s="25">
        <v>1</v>
      </c>
      <c r="G20" s="25"/>
      <c r="H20" s="25"/>
      <c r="I20" s="25"/>
      <c r="J20" s="25"/>
      <c r="K20" s="25"/>
      <c r="L20" s="25"/>
      <c r="M20" s="25"/>
      <c r="N20" s="54"/>
      <c r="O20" s="54"/>
      <c r="P20" s="20" t="s">
        <v>76</v>
      </c>
    </row>
    <row r="21" s="3" customFormat="1" ht="59" customHeight="1" spans="1:16">
      <c r="A21" s="20">
        <v>7</v>
      </c>
      <c r="B21" s="20" t="s">
        <v>57</v>
      </c>
      <c r="C21" s="24" t="s">
        <v>78</v>
      </c>
      <c r="D21" s="20" t="s">
        <v>46</v>
      </c>
      <c r="E21" s="20" t="s">
        <v>50</v>
      </c>
      <c r="F21" s="25">
        <v>5.25315035406488</v>
      </c>
      <c r="G21" s="25"/>
      <c r="H21" s="25"/>
      <c r="I21" s="25"/>
      <c r="J21" s="25"/>
      <c r="K21" s="25"/>
      <c r="L21" s="25"/>
      <c r="M21" s="25"/>
      <c r="N21" s="54"/>
      <c r="O21" s="54"/>
      <c r="P21" s="18" t="s">
        <v>61</v>
      </c>
    </row>
    <row r="22" s="4" customFormat="1" ht="41" customHeight="1" spans="1:16">
      <c r="A22" s="18">
        <v>8</v>
      </c>
      <c r="B22" s="21" t="s">
        <v>79</v>
      </c>
      <c r="C22" s="22"/>
      <c r="D22" s="23"/>
      <c r="E22" s="26" t="s">
        <v>54</v>
      </c>
      <c r="F22" s="19"/>
      <c r="G22" s="19"/>
      <c r="H22" s="19"/>
      <c r="I22" s="19"/>
      <c r="J22" s="19"/>
      <c r="K22" s="19"/>
      <c r="L22" s="19"/>
      <c r="M22" s="19"/>
      <c r="N22" s="52"/>
      <c r="O22" s="52"/>
      <c r="P22" s="18"/>
    </row>
    <row r="23" s="4" customFormat="1" ht="40" customHeight="1" spans="1:16">
      <c r="A23" s="18" t="s">
        <v>14</v>
      </c>
      <c r="B23" s="21" t="s">
        <v>15</v>
      </c>
      <c r="C23" s="22"/>
      <c r="D23" s="23"/>
      <c r="E23" s="26"/>
      <c r="F23" s="19"/>
      <c r="G23" s="19"/>
      <c r="H23" s="19"/>
      <c r="I23" s="19"/>
      <c r="J23" s="19"/>
      <c r="K23" s="19"/>
      <c r="L23" s="19"/>
      <c r="M23" s="19"/>
      <c r="N23" s="52"/>
      <c r="O23" s="52"/>
      <c r="P23" s="56"/>
    </row>
    <row r="24" s="3" customFormat="1" ht="76" customHeight="1" outlineLevel="1" spans="1:16">
      <c r="A24" s="20">
        <v>1</v>
      </c>
      <c r="B24" s="20" t="s">
        <v>80</v>
      </c>
      <c r="C24" s="24" t="s">
        <v>81</v>
      </c>
      <c r="D24" s="20" t="s">
        <v>46</v>
      </c>
      <c r="E24" s="29" t="s">
        <v>50</v>
      </c>
      <c r="F24" s="25">
        <f t="shared" ref="F24:F29" si="0">SUM(G24:H24)</f>
        <v>8014.455</v>
      </c>
      <c r="G24" s="25">
        <f t="shared" ref="G24:G26" si="1">3962.82+1655.17</f>
        <v>5617.99</v>
      </c>
      <c r="H24" s="25">
        <f t="shared" ref="H24:H26" si="2">818.615+1577.85</f>
        <v>2396.465</v>
      </c>
      <c r="I24" s="25"/>
      <c r="J24" s="25"/>
      <c r="K24" s="25"/>
      <c r="L24" s="25"/>
      <c r="M24" s="25"/>
      <c r="N24" s="54"/>
      <c r="O24" s="54"/>
      <c r="P24" s="58"/>
    </row>
    <row r="25" s="3" customFormat="1" ht="62" customHeight="1" outlineLevel="1" spans="1:16">
      <c r="A25" s="20">
        <v>2</v>
      </c>
      <c r="B25" s="20" t="s">
        <v>80</v>
      </c>
      <c r="C25" s="24" t="s">
        <v>82</v>
      </c>
      <c r="D25" s="20" t="s">
        <v>46</v>
      </c>
      <c r="E25" s="29" t="s">
        <v>50</v>
      </c>
      <c r="F25" s="25">
        <f t="shared" si="0"/>
        <v>8014.455</v>
      </c>
      <c r="G25" s="25">
        <f t="shared" si="1"/>
        <v>5617.99</v>
      </c>
      <c r="H25" s="25">
        <f t="shared" si="2"/>
        <v>2396.465</v>
      </c>
      <c r="I25" s="25"/>
      <c r="J25" s="25"/>
      <c r="K25" s="25"/>
      <c r="L25" s="25"/>
      <c r="M25" s="25"/>
      <c r="N25" s="54"/>
      <c r="O25" s="54"/>
      <c r="P25" s="59"/>
    </row>
    <row r="26" s="3" customFormat="1" ht="70" customHeight="1" outlineLevel="1" spans="1:16">
      <c r="A26" s="20">
        <v>3</v>
      </c>
      <c r="B26" s="20" t="s">
        <v>83</v>
      </c>
      <c r="C26" s="24" t="s">
        <v>84</v>
      </c>
      <c r="D26" s="20" t="s">
        <v>46</v>
      </c>
      <c r="E26" s="29" t="s">
        <v>50</v>
      </c>
      <c r="F26" s="25">
        <f t="shared" si="0"/>
        <v>8014.455</v>
      </c>
      <c r="G26" s="25">
        <f t="shared" si="1"/>
        <v>5617.99</v>
      </c>
      <c r="H26" s="25">
        <f t="shared" si="2"/>
        <v>2396.465</v>
      </c>
      <c r="I26" s="25"/>
      <c r="J26" s="25"/>
      <c r="K26" s="25"/>
      <c r="L26" s="25"/>
      <c r="M26" s="25"/>
      <c r="N26" s="54"/>
      <c r="O26" s="54"/>
      <c r="P26" s="59"/>
    </row>
    <row r="27" s="3" customFormat="1" ht="50" customHeight="1" outlineLevel="1" spans="1:16">
      <c r="A27" s="20">
        <v>4</v>
      </c>
      <c r="B27" s="20" t="s">
        <v>68</v>
      </c>
      <c r="C27" s="24" t="s">
        <v>69</v>
      </c>
      <c r="D27" s="20" t="s">
        <v>46</v>
      </c>
      <c r="E27" s="29" t="s">
        <v>50</v>
      </c>
      <c r="F27" s="25">
        <f t="shared" si="0"/>
        <v>717.69</v>
      </c>
      <c r="G27" s="25">
        <v>180.18</v>
      </c>
      <c r="H27" s="25">
        <v>537.51</v>
      </c>
      <c r="I27" s="25"/>
      <c r="J27" s="25"/>
      <c r="K27" s="25"/>
      <c r="L27" s="25"/>
      <c r="M27" s="25"/>
      <c r="N27" s="54"/>
      <c r="O27" s="54"/>
      <c r="P27" s="59"/>
    </row>
    <row r="28" s="3" customFormat="1" ht="67" customHeight="1" outlineLevel="1" spans="1:16">
      <c r="A28" s="20">
        <v>5</v>
      </c>
      <c r="B28" s="20" t="s">
        <v>70</v>
      </c>
      <c r="C28" s="24" t="s">
        <v>71</v>
      </c>
      <c r="D28" s="20" t="s">
        <v>46</v>
      </c>
      <c r="E28" s="29" t="s">
        <v>50</v>
      </c>
      <c r="F28" s="25">
        <v>1</v>
      </c>
      <c r="G28" s="25"/>
      <c r="H28" s="25"/>
      <c r="I28" s="25"/>
      <c r="J28" s="25"/>
      <c r="K28" s="25"/>
      <c r="L28" s="25"/>
      <c r="M28" s="25"/>
      <c r="N28" s="54"/>
      <c r="O28" s="54"/>
      <c r="P28" s="59"/>
    </row>
    <row r="29" s="3" customFormat="1" ht="52" customHeight="1" outlineLevel="1" spans="1:16">
      <c r="A29" s="20">
        <v>6</v>
      </c>
      <c r="B29" s="20" t="s">
        <v>85</v>
      </c>
      <c r="C29" s="24" t="s">
        <v>86</v>
      </c>
      <c r="D29" s="20" t="s">
        <v>46</v>
      </c>
      <c r="E29" s="29" t="s">
        <v>50</v>
      </c>
      <c r="F29" s="25">
        <f t="shared" si="0"/>
        <v>717.69</v>
      </c>
      <c r="G29" s="25">
        <v>180.18</v>
      </c>
      <c r="H29" s="25">
        <v>537.51</v>
      </c>
      <c r="I29" s="25"/>
      <c r="J29" s="25"/>
      <c r="K29" s="25"/>
      <c r="L29" s="25"/>
      <c r="M29" s="25"/>
      <c r="N29" s="54"/>
      <c r="O29" s="54"/>
      <c r="P29" s="59"/>
    </row>
    <row r="30" s="4" customFormat="1" ht="39" customHeight="1" spans="1:16">
      <c r="A30" s="18">
        <v>7</v>
      </c>
      <c r="B30" s="21" t="s">
        <v>87</v>
      </c>
      <c r="C30" s="22"/>
      <c r="D30" s="23"/>
      <c r="E30" s="26" t="s">
        <v>54</v>
      </c>
      <c r="F30" s="19"/>
      <c r="G30" s="19"/>
      <c r="H30" s="19"/>
      <c r="I30" s="19"/>
      <c r="J30" s="19"/>
      <c r="K30" s="19"/>
      <c r="L30" s="19"/>
      <c r="M30" s="19"/>
      <c r="N30" s="52"/>
      <c r="O30" s="52"/>
      <c r="P30" s="55"/>
    </row>
    <row r="31" s="7" customFormat="1" ht="36" customHeight="1" spans="1:16">
      <c r="A31" s="18" t="s">
        <v>16</v>
      </c>
      <c r="B31" s="30" t="s">
        <v>88</v>
      </c>
      <c r="C31" s="31"/>
      <c r="D31" s="32"/>
      <c r="E31" s="33" t="s">
        <v>54</v>
      </c>
      <c r="F31" s="34"/>
      <c r="G31" s="34"/>
      <c r="H31" s="34"/>
      <c r="I31" s="34"/>
      <c r="J31" s="34"/>
      <c r="K31" s="34"/>
      <c r="L31" s="34"/>
      <c r="M31" s="60"/>
      <c r="N31" s="61"/>
      <c r="O31" s="61"/>
      <c r="P31" s="62"/>
    </row>
    <row r="32" s="5" customFormat="1" ht="36" customHeight="1" spans="1:16">
      <c r="A32" s="35" t="s">
        <v>18</v>
      </c>
      <c r="B32" s="36" t="s">
        <v>89</v>
      </c>
      <c r="C32" s="31"/>
      <c r="D32" s="32"/>
      <c r="E32" s="33" t="s">
        <v>54</v>
      </c>
      <c r="F32" s="37"/>
      <c r="G32" s="37"/>
      <c r="H32" s="37"/>
      <c r="I32" s="63"/>
      <c r="J32" s="63"/>
      <c r="K32" s="63"/>
      <c r="L32" s="63"/>
      <c r="M32" s="63"/>
      <c r="N32" s="61"/>
      <c r="O32" s="61"/>
      <c r="P32" s="63"/>
    </row>
    <row r="33" s="5" customFormat="1" ht="36" customHeight="1" spans="1:16">
      <c r="A33" s="35" t="s">
        <v>21</v>
      </c>
      <c r="B33" s="30" t="s">
        <v>90</v>
      </c>
      <c r="C33" s="31"/>
      <c r="D33" s="32"/>
      <c r="E33" s="33" t="s">
        <v>54</v>
      </c>
      <c r="F33" s="37"/>
      <c r="G33" s="37"/>
      <c r="H33" s="37"/>
      <c r="I33" s="63"/>
      <c r="J33" s="63"/>
      <c r="K33" s="63"/>
      <c r="L33" s="63"/>
      <c r="M33" s="63"/>
      <c r="N33" s="61"/>
      <c r="O33" s="61"/>
      <c r="P33" s="63"/>
    </row>
    <row r="34" s="5" customFormat="1" ht="179" customHeight="1" spans="1:16">
      <c r="A34" s="38" t="s">
        <v>91</v>
      </c>
      <c r="B34" s="39"/>
      <c r="C34" s="40"/>
      <c r="D34" s="40"/>
      <c r="E34" s="40"/>
      <c r="F34" s="41"/>
      <c r="G34" s="41"/>
      <c r="H34" s="41"/>
      <c r="I34" s="40"/>
      <c r="J34" s="40"/>
      <c r="K34" s="40"/>
      <c r="L34" s="40"/>
      <c r="M34" s="40"/>
      <c r="N34" s="64"/>
      <c r="O34" s="64"/>
      <c r="P34" s="40"/>
    </row>
    <row r="35" s="5" customFormat="1" ht="36" customHeight="1" spans="1:16">
      <c r="A35" s="42"/>
      <c r="B35" s="43"/>
      <c r="C35" s="44"/>
      <c r="D35" s="45"/>
      <c r="E35" s="46"/>
      <c r="F35" s="47"/>
      <c r="G35" s="47"/>
      <c r="H35" s="47"/>
      <c r="I35" s="65"/>
      <c r="J35" s="65"/>
      <c r="K35" s="65"/>
      <c r="L35" s="65"/>
      <c r="M35" s="65"/>
      <c r="N35" s="66"/>
      <c r="O35" s="66"/>
      <c r="P35" s="65"/>
    </row>
    <row r="36" s="5" customFormat="1" ht="36" customHeight="1" spans="1:16">
      <c r="A36" s="48"/>
      <c r="B36" s="43"/>
      <c r="C36" s="44"/>
      <c r="D36" s="45"/>
      <c r="E36" s="46"/>
      <c r="F36" s="47"/>
      <c r="G36" s="47"/>
      <c r="H36" s="47"/>
      <c r="I36" s="67" t="s">
        <v>23</v>
      </c>
      <c r="J36" s="67"/>
      <c r="K36" s="67"/>
      <c r="L36" s="67"/>
      <c r="M36" s="67"/>
      <c r="N36" s="67"/>
      <c r="O36" s="67"/>
      <c r="P36" s="67"/>
    </row>
    <row r="37" s="5" customFormat="1" ht="36" customHeight="1" spans="1:16">
      <c r="A37" s="48"/>
      <c r="B37" s="43"/>
      <c r="C37" s="44"/>
      <c r="D37" s="45"/>
      <c r="E37" s="46"/>
      <c r="F37" s="47"/>
      <c r="G37" s="47"/>
      <c r="H37" s="47"/>
      <c r="I37" s="67" t="s">
        <v>24</v>
      </c>
      <c r="J37" s="67"/>
      <c r="K37" s="67"/>
      <c r="L37" s="67"/>
      <c r="M37" s="67"/>
      <c r="N37" s="67"/>
      <c r="O37" s="67"/>
      <c r="P37" s="67"/>
    </row>
    <row r="38" s="5" customFormat="1" ht="36" customHeight="1" spans="1:16">
      <c r="A38" s="48"/>
      <c r="B38" s="43"/>
      <c r="C38" s="44"/>
      <c r="D38" s="45"/>
      <c r="E38" s="46"/>
      <c r="F38" s="47"/>
      <c r="G38" s="47"/>
      <c r="H38" s="47"/>
      <c r="I38" s="67" t="s">
        <v>25</v>
      </c>
      <c r="J38" s="67"/>
      <c r="K38" s="67"/>
      <c r="L38" s="67"/>
      <c r="M38" s="67"/>
      <c r="N38" s="67"/>
      <c r="O38" s="67"/>
      <c r="P38" s="67"/>
    </row>
    <row r="39" s="5" customFormat="1" ht="36" customHeight="1" spans="1:16">
      <c r="A39" s="48"/>
      <c r="B39" s="43"/>
      <c r="C39" s="44"/>
      <c r="D39" s="45"/>
      <c r="E39" s="46"/>
      <c r="F39" s="47"/>
      <c r="G39" s="47"/>
      <c r="H39" s="47"/>
      <c r="I39" s="67" t="s">
        <v>26</v>
      </c>
      <c r="J39" s="67"/>
      <c r="K39" s="67"/>
      <c r="L39" s="67"/>
      <c r="M39" s="67"/>
      <c r="N39" s="67"/>
      <c r="O39" s="67"/>
      <c r="P39" s="67"/>
    </row>
    <row r="40" s="5" customFormat="1" ht="36" customHeight="1" spans="1:16">
      <c r="A40" s="48"/>
      <c r="B40" s="43"/>
      <c r="C40" s="44"/>
      <c r="D40" s="45"/>
      <c r="E40" s="46"/>
      <c r="F40" s="47"/>
      <c r="G40" s="47"/>
      <c r="H40" s="47"/>
      <c r="I40" s="67" t="s">
        <v>27</v>
      </c>
      <c r="J40" s="67"/>
      <c r="K40" s="67"/>
      <c r="L40" s="67"/>
      <c r="M40" s="67"/>
      <c r="N40" s="67"/>
      <c r="O40" s="67"/>
      <c r="P40" s="67"/>
    </row>
  </sheetData>
  <mergeCells count="20">
    <mergeCell ref="A1:P1"/>
    <mergeCell ref="A2:E2"/>
    <mergeCell ref="F2:M2"/>
    <mergeCell ref="B4:D4"/>
    <mergeCell ref="B8:D8"/>
    <mergeCell ref="B9:D9"/>
    <mergeCell ref="B13:D13"/>
    <mergeCell ref="B14:D14"/>
    <mergeCell ref="B22:D22"/>
    <mergeCell ref="B23:D23"/>
    <mergeCell ref="B30:D30"/>
    <mergeCell ref="B31:D31"/>
    <mergeCell ref="B32:D32"/>
    <mergeCell ref="B33:D33"/>
    <mergeCell ref="A34:P34"/>
    <mergeCell ref="I36:P36"/>
    <mergeCell ref="I37:P37"/>
    <mergeCell ref="I38:P38"/>
    <mergeCell ref="I39:P39"/>
    <mergeCell ref="I40:P40"/>
  </mergeCells>
  <printOptions horizontalCentered="1"/>
  <pageMargins left="0.314583333333333" right="0.314583333333333" top="0.393055555555556" bottom="0.590277777777778" header="0.196527777777778" footer="0.393055555555556"/>
  <pageSetup paperSize="9" scale="5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2025-08-06T10:42:59Z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B5DECE30895346049705428B367C650D</vt:lpwstr>
  </property>
  <property fmtid="{D5CDD505-2E9C-101B-9397-08002B2CF9AE}" pid="3" name="KSOProductBuildVer">
    <vt:lpwstr>2052-12.1.0.21915</vt:lpwstr>
  </property>
</Properties>
</file>