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8" firstSheet="6"/>
  </bookViews>
  <sheets>
    <sheet name="汇总表" sheetId="17" r:id="rId1"/>
    <sheet name="招标清单（水资源中心北侧、双氧水罐池）" sheetId="13" r:id="rId2"/>
    <sheet name="招标清单（水资源中心南侧）" sheetId="11" r:id="rId3"/>
    <sheet name="招标清单 (综合楼、门卫室)" sheetId="16" r:id="rId4"/>
  </sheets>
  <externalReferences>
    <externalReference r:id="rId5"/>
  </externalReferences>
  <definedNames>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_xlnm.Print_Titles" localSheetId="2">'招标清单（水资源中心南侧）'!$1:$3</definedName>
    <definedName name="_xlnm.Print_Area" localSheetId="2">'招标清单（水资源中心南侧）'!$A$1:$M$22</definedName>
    <definedName name="_xlnm.Print_Titles" localSheetId="1">'招标清单（水资源中心北侧、双氧水罐池）'!$1:$3</definedName>
    <definedName name="_xlnm.Print_Area" localSheetId="1">'招标清单（水资源中心北侧、双氧水罐池）'!$A$1:$N$21</definedName>
    <definedName name="_xlnm.Print_Titles" localSheetId="3">'招标清单 (综合楼、门卫室)'!$1:$3</definedName>
    <definedName name="_xlnm.Print_Area" localSheetId="3">'招标清单 (综合楼、门卫室)'!$A$1:$O$22</definedName>
    <definedName name="_xlnm.Print_Area" localSheetId="0">汇总表!$A$1:$F$9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<sst xmlns="http://schemas.openxmlformats.org/spreadsheetml/2006/main" count="260" uniqueCount="91">
  <si>
    <t>2025.8.28（修）报价清单-脚手架工程汇总表</t>
  </si>
  <si>
    <t>工程名称：南京现代表面处理科技产业中心项目B地块工程-脚手架工程（包工包料）</t>
  </si>
  <si>
    <t>序号</t>
  </si>
  <si>
    <t>名称</t>
  </si>
  <si>
    <t>不含税合价（元）</t>
  </si>
  <si>
    <t>税金（%）</t>
  </si>
  <si>
    <t>含税合价（元）</t>
  </si>
  <si>
    <t>备注</t>
  </si>
  <si>
    <t>脚手架工程</t>
  </si>
  <si>
    <t>水资源中心北侧、双氧水罐池</t>
  </si>
  <si>
    <t>水资源中心南侧</t>
  </si>
  <si>
    <t>综合楼、门卫室</t>
  </si>
  <si>
    <t>一</t>
  </si>
  <si>
    <t>合计（1+2+3）</t>
  </si>
  <si>
    <t>报价单位：</t>
  </si>
  <si>
    <t>报价日期：</t>
  </si>
  <si>
    <t>2025.8.28（修）报价清单-脚手架工程招标清单</t>
  </si>
  <si>
    <t>项目特征描述</t>
  </si>
  <si>
    <t>工程量计算规则</t>
  </si>
  <si>
    <t>计量
单位</t>
  </si>
  <si>
    <t>水资源中心北楼工程量</t>
  </si>
  <si>
    <t>双氧水罐池工程量</t>
  </si>
  <si>
    <t>暂定总工程量
A</t>
  </si>
  <si>
    <t>人工费B
（元）</t>
  </si>
  <si>
    <t>主材费C
（元）</t>
  </si>
  <si>
    <t>除主材、人工费、税金以外的其他费用D
（元）</t>
  </si>
  <si>
    <t>不含税
综合单价E=B+C+D
（元）</t>
  </si>
  <si>
    <t>不含税
综合合价F=A*E
（元）</t>
  </si>
  <si>
    <t>一、水资源中心北侧、双氧水罐池工程</t>
  </si>
  <si>
    <t>全钢管双排外脚手架</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</si>
  <si>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 xml:space="preserve">2、包含双排脚手架搭设、维修、拆除（含脚手架立杆垫板的制作与安放等）；
3、含各种形式的悬挑、卸荷、满铺钢筋网片、满挂安全网、铺脚手板、安装侧边挡脚板等，通道门洞拆改，连墙件、抱柱、抛撑、填芯、外架离墙增设兜网、拆架加固措施、配合塔吊人货梯附墙改架加固等；
4、含日常维护；
5、包含塔吊、施工电梯、外架等拆除过程中对脚手架进行的加固、另行搭设架体、拆除架体等；
</t>
    </r>
  </si>
  <si>
    <r>
      <rPr>
        <sz val="11"/>
        <rFont val="宋体"/>
        <charset val="134"/>
      </rPr>
      <t>按外墙外边线乘以垂直高度以面积计算。
1.</t>
    </r>
    <r>
      <rPr>
        <b/>
        <sz val="11"/>
        <rFont val="宋体"/>
        <charset val="134"/>
      </rPr>
      <t>周长计算规则：</t>
    </r>
    <r>
      <rPr>
        <sz val="11"/>
        <rFont val="宋体"/>
        <charset val="134"/>
      </rPr>
      <t>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t>
    </r>
    <r>
      <rPr>
        <b/>
        <sz val="11"/>
        <rFont val="宋体"/>
        <charset val="134"/>
      </rPr>
      <t>高度计算规则：</t>
    </r>
    <r>
      <rPr>
        <sz val="11"/>
        <rFont val="宋体"/>
        <charset val="134"/>
      </rPr>
      <t>垂直高度=室外内高差+首层室内地坪至屋面板高度+局部檐口高度+女儿墙高度+1.2m 高防护高度。</t>
    </r>
  </si>
  <si>
    <t>m2</t>
  </si>
  <si>
    <t>1、水资源中心北楼外架钢管、扣件使用时间为_7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</si>
  <si>
    <t>主体混凝土浇筑操作钢管双排内脚手架</t>
  </si>
  <si>
    <t>按施工图纸、交楼标准、图纸会审、招标答疑、施工方案、现行相关规范、政府相关要求，包含且不限于完成以下内容：
1、根据甲方施工方案和国家规范搭设；
2、包含双排脚手架搭设、维修、拆除。
3、根据施工操作需要铺设脚手板，通道门洞拆改，搭设抛撑、抱柱、对撑等加固措施，具体按施工方案执行，含材料转运。
4、含日常维护。</t>
  </si>
  <si>
    <t>按搭设中心线长度乘以高度以面积计算，高度算至框架梁底</t>
  </si>
  <si>
    <t>1、根据现场需求增加
2、架体钢管、扣件使用时间综合考虑。</t>
  </si>
  <si>
    <t>装修操作钢管双排内脚手架</t>
  </si>
  <si>
    <t>扣件式钢管满堂架搭设及拆除</t>
  </si>
  <si>
    <t>按施工图纸、交楼标准、图纸会审、招标答疑、施工方案、现行相关规范、政府相关要求，包含且不限于完成以下内容：
1、含1.2M高防护栏，不含铺板；
2、设剪刀撑、抛撑、连墙件、顶撑、抱柱、水平安全兜网等；
3、含日常维护；
4、按甲方施工方案执行及规范搭设。</t>
  </si>
  <si>
    <t>按实际搭设的水平投影面积乘以搭设高度以立方计算，不扣柱、梁位置，搭设高度按楼层高度减去板厚计算（板厚按最厚的考虑）</t>
  </si>
  <si>
    <t>m3</t>
  </si>
  <si>
    <t>1、搭设高度≤6m
2、架体钢管、扣件使用时间综合考虑。</t>
  </si>
  <si>
    <t>1、搭设高度6m＜h≤9m
2、架体钢管、扣件使用时间综合考虑。</t>
  </si>
  <si>
    <t>1、搭设高度度＞9m
2、架体钢管、扣件使用时间综合考虑。</t>
  </si>
  <si>
    <t>电梯井脚手架</t>
  </si>
  <si>
    <t>1、包搭、拆架、满铺钢笆网。
2、包架体维护、加固。
3、包卸荷钢丝绳安装、拆除等。
4、按甲方施工方案执行及规范搭设。</t>
  </si>
  <si>
    <t>按电梯井周长一半乘以实际高度以面积计算（按双排计价）</t>
  </si>
  <si>
    <t>搭设钢管移动操作架</t>
  </si>
  <si>
    <t>1、包搭包拆，包转移至指定区域，按照规范及甲方专项施工方案要求搭设。
2、含日常维护。</t>
  </si>
  <si>
    <t>按实际搭设长度*宽度*高度以立方计算</t>
  </si>
  <si>
    <t>无塔吊拆除外架补偿费用</t>
  </si>
  <si>
    <t>1、塔吊提前拆除后，乙方需在无塔吊情况下拆除外架</t>
  </si>
  <si>
    <t>按实际发生工程量计算</t>
  </si>
  <si>
    <t>根据现场情况</t>
  </si>
  <si>
    <t>外架钢管扣件材料延期补偿费</t>
  </si>
  <si>
    <r>
      <rPr>
        <sz val="11"/>
        <rFont val="宋体"/>
        <charset val="134"/>
      </rPr>
      <t>1、仅计算</t>
    </r>
    <r>
      <rPr>
        <b/>
        <sz val="12"/>
        <rFont val="宋体"/>
        <charset val="134"/>
      </rPr>
      <t>正负零以上</t>
    </r>
    <r>
      <rPr>
        <sz val="12"/>
        <rFont val="宋体"/>
        <charset val="134"/>
      </rPr>
      <t>外架钢管扣件超期租赁费。</t>
    </r>
  </si>
  <si>
    <t>按外架延期未拆除部分的外架面积计算</t>
  </si>
  <si>
    <t>元/月·m2</t>
  </si>
  <si>
    <t>1、如果脚手架提前拆除，按此单价相应扣减。
2、如不足一个月的，按实际延期天数计算，合同单价(元/月·m2)÷30天x实际延期天数。</t>
  </si>
  <si>
    <t>脚手架工程安全文明施工</t>
  </si>
  <si>
    <t>按施工图纸、交楼标准、图纸会审、招标答疑、施工方案、现行相关规范、政府相关要求等完成安全文明施工工程，包含且不限于以下内容：
1、根据甲方下发的临时建筑施工图及甲方要求施工
2、包含各类（单、双层）防护棚的搭设、拆除工作（如加工棚、防护棚、施工通道等），包含所有防护棚下层走道铺板架体的搭拆。
3、包含各类铁皮棚的搭设、拆除工作（如工棚、工具房及其它多种铁皮顶棚等）。
4、包含“四口”“五临边”安全防护搭设、拆除工作（如楼梯口、通道口、预留洞口、电梯井口等部位的安全防护栏安拆，施工电梯平台/防护棚/走道及楼层进出走道搭拆、分施工段施工的高度差安全防护栏安拆、塔吊附着操作通道搭拆、临时施工上人梯及过道搭拆等）。
5、包含落地式卸料平台安拆，包含一次主体结构施工、二次结构施工中的各类悬挑式卸料平台及预埋件安拆（含卸荷钢丝绳按施工专项方案制作及保养）。
6、包含施工楼梯搭拆、物料提升机外防护搭拆、塔吊附墙悬挑操作平台脚手架搭拆、施工电梯/提升机卸料附墙拆除时操作架搭拆、灯架搭设、物料提升机外防护等。
7、包含悬挂标语、警示标牌、楼层标牌、楼层分色带、安全挡板、刷红白漆工作及承包范围内的相关安全文明施工及其配合工作等。</t>
  </si>
  <si>
    <t>按建筑物/构筑物建筑面积计算，计算规则执行《建筑工程建筑面积计算规范》GB/T50353-2013</t>
  </si>
  <si>
    <t>1、按甲方方案执行;
2、不包含施工楼梯踏步模板安装、不包含各类防护棚模板销板、不包含施工电梯卸料走道铺板。</t>
  </si>
  <si>
    <t>二</t>
  </si>
  <si>
    <t>不含税合计（1+...+10）</t>
  </si>
  <si>
    <t>元</t>
  </si>
  <si>
    <t>三</t>
  </si>
  <si>
    <r>
      <rPr>
        <b/>
        <sz val="12"/>
        <rFont val="宋体"/>
        <charset val="134"/>
      </rPr>
      <t>税金（含税</t>
    </r>
    <r>
      <rPr>
        <b/>
        <u/>
        <sz val="12"/>
        <rFont val="宋体"/>
        <charset val="134"/>
      </rPr>
      <t xml:space="preserve">    %</t>
    </r>
    <r>
      <rPr>
        <b/>
        <sz val="12"/>
        <rFont val="宋体"/>
        <charset val="134"/>
      </rPr>
      <t>）</t>
    </r>
  </si>
  <si>
    <t>四</t>
  </si>
  <si>
    <t>含税合计（二+三）</t>
  </si>
  <si>
    <r>
      <t>备注：
1、本工程为包工包料，以上价格为含税价，开具增值税专用发票（税率按国家政策执行，造价随之调整）。
2、本工程无塔吊覆盖费用已包含在综合单价内。
3、其他费用D：包含辅材、机械费、措施费、管理费、利润等除主材、人工费及税金以外的其他所有费用。</t>
    </r>
    <r>
      <rPr>
        <b/>
        <sz val="11"/>
        <rFont val="宋体"/>
        <charset val="134"/>
      </rPr>
      <t xml:space="preserve">
4、其他分包单位（模板班组除外）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
5、单价包含外墙封闭兜网因装饰阶段外墙放线、定点、抹灰、贴砖施工而重复拆除、恢复安全兜网费用，不另计费。
6、单价内容因不可抗力因素导致外架变形而产生的修复费用。
7、搭设外架：拆除外架人工费占单价比重为：70%：30%。
8、本清单未注明的承包内容，详见合同相应条款。
9、本次招标清单编制依据：2025年7月9日下发的审图版图纸。
</t>
    </r>
  </si>
  <si>
    <t>水资源中心南楼工程量</t>
  </si>
  <si>
    <t>一、水资源中心南侧工程</t>
  </si>
  <si>
    <t>1、水资源中心南楼外架钢管、扣件使用时间为_12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</si>
  <si>
    <t>落地式脚手架搭设后拆除二次搭拆</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</si>
  <si>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2、包含双排脚手架搭设、维修、拆除（含脚手架立杆垫板的制作与安放等）；
3、含各种形式的悬挑、卸荷、满铺钢筋网片、满挂安全网、铺脚手板、安装侧边挡脚板等，通道门洞拆改，连墙件、抱柱、填芯、外架离墙增设兜网、拆架加固措施、配合塔吊人货梯附墙改架加固等；
4、含日常维护；
5、包含塔吊、施工电梯、外架等拆除过程中对脚手架进行的加固、另行搭设架体、拆除架体等；</t>
    </r>
  </si>
  <si>
    <t>按外墙外边线乘以垂直高度以实际搭设面积计算</t>
  </si>
  <si>
    <t>1、根据现场需求增加（地下室至首次悬挑部位在回土前需要拆除，后续需要使用时的搭设工作）
2、架体钢管、扣件使用时间综合考虑。</t>
  </si>
  <si>
    <t>1、含1.2M高防护栏，不含铺板；
2、设剪刀撑、抛撑、连墙件、顶撑、抱柱、水平安全兜网等；
3、含日常维护；
4、按甲方施工方案执行及规范搭设。</t>
  </si>
  <si>
    <t>不含税合计（1+...+12）</t>
  </si>
  <si>
    <r>
      <t>备注：
1、本工程为包工包料，以上价格为含税价，开具增值税专用发票（税率按国家政策执行，造价随之调整）。
2、本工程无塔吊覆盖费用已包含在综合单价内。
3、其他费用D：包含辅材、机械费、措施费、管理费、利润等除主材、人工费及税金以外的其他所有费用。</t>
    </r>
    <r>
      <rPr>
        <b/>
        <sz val="11"/>
        <rFont val="宋体"/>
        <charset val="134"/>
      </rPr>
      <t xml:space="preserve">
4、其他分包单位（模板班组除外）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
5、单价包含外墙封闭兜网因装饰阶段外墙放线、定点、抹灰、贴砖施工而重复拆除、恢复安全兜网费用，不另计费。
6、单价内容因不可抗力因素导致外架变形而产生的修复费用。
7、搭设外架：拆除外架人工费占单价比重为：70%：30%。
8、本清单未注明的承包内容，详见合同相应条款。
9、本次招标清单编制依据：2025年7月9日下发的审图版图纸。
</t>
    </r>
    <r>
      <rPr>
        <b/>
        <sz val="11"/>
        <color rgb="FFFF0000"/>
        <rFont val="宋体"/>
        <charset val="134"/>
      </rPr>
      <t xml:space="preserve">
</t>
    </r>
  </si>
  <si>
    <t>综合楼工程量</t>
  </si>
  <si>
    <t>门卫4工程量</t>
  </si>
  <si>
    <t>门卫5工程量</t>
  </si>
  <si>
    <t>一、综合楼、门卫室工程</t>
  </si>
  <si>
    <t>按施工图纸、交楼标准、图纸会审、招标答疑、施工方案、现行相关规范、政府相关要求，包含且不限于完成以下内容：
1、根据甲方施工方案和国家规范搭设；
2、包含双排脚手架搭设、维修、拆除（含脚手架立杆垫板的制作与安放等）；
3、含各种形式的悬挑、卸荷、满铺钢筋网片、满挂安全网、铺脚手板、安装侧边挡脚板等，通道门洞拆改，连墙件、抱柱、填芯、外架离墙增设兜网、拆架加固措施、配合塔吊人货梯附墙改架加固等；
4、含日常维护；
5、包含塔吊、施工电梯、外架等拆除过程中对脚手架进行的加固、另行搭设架体、拆除架体等；</t>
  </si>
  <si>
    <t>1、综合楼外架钢管、扣件使用时间为_11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</si>
  <si>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 xml:space="preserve">2、包含双排脚手架搭设、维修、拆除（含脚手架立杆垫板的制作与安放等）；
3、含各种形式的悬挑、卸荷、满铺钢筋网片、满挂安全网、铺脚手板、安装侧边挡脚板等，通道门洞拆改，连墙件、抱柱、填芯、外架离墙增设兜网、拆架加固措施、配合塔吊人货梯附墙改架加固等；
4、含日常维护；
5、包含塔吊、施工电梯、外架等拆除过程中对脚手架进行的加固、另行搭设架体、拆除架体等；
</t>
    </r>
  </si>
  <si>
    <r>
      <t>备注：
1、本工程为包工包料，以上价格为含税价，开具增值税专用发票（税率按国家政策执行，造价随之调整）。
2、本工程无塔吊覆盖费用已包含在综合单价内。
3、其他费用D：包含辅材、机械费、措施费、管理费、利润等除主材、人工费及税金以外的其他所有费用。</t>
    </r>
    <r>
      <rPr>
        <b/>
        <sz val="11"/>
        <rFont val="宋体"/>
        <charset val="134"/>
      </rPr>
      <t xml:space="preserve">
4、其他分包单位（模板班组除外）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
5、单价包含外墙封闭兜网因装饰阶段外墙放线、定点、抹灰、贴砖施工而重复拆除、恢复安全兜网费用，不另计费。
6、单价内容因不可抗力因素导致外架变形而产生的修复费用。
7、搭设外架：拆除外架人工费占单价比重为：70%：30%。
8、本清单未注明的承包内容，详见合同相应条款。
9、本次招标清单编制依据：2025年7月9日下发的审图版图纸。
10、门卫室4、门卫室5因无图纸按照同等楼栋暂估工程量。</t>
    </r>
    <r>
      <rPr>
        <b/>
        <sz val="11"/>
        <color rgb="FFFF000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</si>
</sst>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39">
    <font>
      <sz val="9"/>
      <color theme="1"/>
      <name val="??"/>
      <charset val="134"/>
      <scheme val="minor"/>
    </font>
    <font>
      <b/>
      <sz val="10"/>
      <name val="宋体"/>
      <charset val="134"/>
    </font>
    <font>
      <b/>
      <sz val="11"/>
      <name val="宋体"/>
      <charset val="134"/>
    </font>
    <font>
      <sz val="11"/>
      <name val="宋体"/>
      <charset val="134"/>
    </font>
    <font>
      <sz val="9"/>
      <name val="宋体"/>
      <charset val="134"/>
    </font>
    <font>
      <sz val="9"/>
      <color rgb="FFFF0000"/>
      <name val="宋体"/>
      <charset val="134"/>
    </font>
    <font>
      <b/>
      <sz val="20"/>
      <name val="宋体"/>
      <charset val="134"/>
    </font>
    <font>
      <sz val="12"/>
      <name val="宋体"/>
      <charset val="134"/>
    </font>
    <font>
      <b/>
      <sz val="12"/>
      <name val="宋体"/>
      <charset val="134"/>
    </font>
    <font>
      <b/>
      <sz val="10"/>
      <color rgb="FFFF0000"/>
      <name val="宋体"/>
      <charset val="134"/>
    </font>
    <font>
      <b/>
      <sz val="11"/>
      <color rgb="FFFF0000"/>
      <name val="宋体"/>
      <charset val="134"/>
    </font>
    <font>
      <sz val="11"/>
      <color rgb="FFFF0000"/>
      <name val="宋体"/>
      <charset val="134"/>
    </font>
    <font>
      <sz val="9"/>
      <name val="??"/>
      <charset val="134"/>
      <scheme val="minor"/>
    </font>
    <font>
      <b/>
      <sz val="9"/>
      <name val="??"/>
      <charset val="134"/>
      <scheme val="minor"/>
    </font>
    <font>
      <b/>
      <sz val="14"/>
      <name val="??"/>
      <charset val="134"/>
      <scheme val="minor"/>
    </font>
    <font>
      <b/>
      <sz val="11"/>
      <name val="??"/>
      <charset val="134"/>
      <scheme val="minor"/>
    </font>
    <font>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trike/>
      <sz val="11"/>
      <name val="宋体"/>
      <charset val="134"/>
    </font>
    <font>
      <b/>
      <u/>
      <sz val="12"/>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4" borderId="15" applyNumberFormat="0" applyAlignment="0" applyProtection="0">
      <alignment vertical="center"/>
    </xf>
    <xf numFmtId="0" fontId="27" fillId="5" borderId="16" applyNumberFormat="0" applyAlignment="0" applyProtection="0">
      <alignment vertical="center"/>
    </xf>
    <xf numFmtId="0" fontId="28" fillId="5" borderId="15" applyNumberFormat="0" applyAlignment="0" applyProtection="0">
      <alignment vertical="center"/>
    </xf>
    <xf numFmtId="0" fontId="29" fillId="6"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xf numFmtId="0" fontId="0" fillId="0" borderId="0"/>
  </cellStyleXfs>
  <cellXfs count="76">
    <xf numFmtId="0" fontId="0" fillId="0" borderId="0" xfId="50"/>
    <xf numFmtId="0" fontId="1" fillId="0" borderId="0" xfId="50" applyFont="1" applyAlignment="1">
      <alignment vertical="center"/>
    </xf>
    <xf numFmtId="0" fontId="2" fillId="0" borderId="0" xfId="50" applyFont="1" applyAlignment="1">
      <alignment horizontal="center"/>
    </xf>
    <xf numFmtId="0" fontId="3" fillId="0" borderId="0" xfId="50" applyFont="1"/>
    <xf numFmtId="0" fontId="2" fillId="0" borderId="0" xfId="50" applyFont="1" applyAlignment="1">
      <alignment horizontal="center" vertical="center"/>
    </xf>
    <xf numFmtId="0" fontId="4" fillId="0" borderId="0" xfId="50" applyFont="1"/>
    <xf numFmtId="0" fontId="4" fillId="0" borderId="0" xfId="50" applyFont="1" applyAlignment="1">
      <alignment horizontal="left"/>
    </xf>
    <xf numFmtId="176" fontId="4" fillId="0" borderId="0" xfId="50" applyNumberFormat="1" applyFont="1" applyAlignment="1">
      <alignment horizontal="center"/>
    </xf>
    <xf numFmtId="0" fontId="5" fillId="0" borderId="0" xfId="50" applyFont="1"/>
    <xf numFmtId="0" fontId="6" fillId="2" borderId="0" xfId="50" applyFont="1" applyFill="1" applyAlignment="1">
      <alignment horizontal="center" vertical="center" wrapText="1"/>
    </xf>
    <xf numFmtId="0" fontId="6" fillId="2" borderId="0" xfId="50" applyFont="1" applyFill="1" applyAlignment="1">
      <alignment horizontal="left" vertical="center" wrapText="1"/>
    </xf>
    <xf numFmtId="176" fontId="6" fillId="2" borderId="0" xfId="50" applyNumberFormat="1" applyFont="1" applyFill="1" applyAlignment="1">
      <alignment horizontal="center" vertical="center" wrapText="1"/>
    </xf>
    <xf numFmtId="0" fontId="2" fillId="2" borderId="0" xfId="50" applyFont="1" applyFill="1" applyAlignment="1">
      <alignment horizontal="left" vertical="center" wrapText="1"/>
    </xf>
    <xf numFmtId="176" fontId="2" fillId="2" borderId="0" xfId="50" applyNumberFormat="1" applyFont="1" applyFill="1" applyAlignment="1">
      <alignment horizontal="center" vertical="center" wrapText="1"/>
    </xf>
    <xf numFmtId="0" fontId="2" fillId="2"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2" fillId="2" borderId="2" xfId="50" applyFont="1" applyFill="1" applyBorder="1" applyAlignment="1">
      <alignment horizontal="left" vertical="center" wrapText="1"/>
    </xf>
    <xf numFmtId="0" fontId="2" fillId="2" borderId="3" xfId="50" applyFont="1" applyFill="1" applyBorder="1" applyAlignment="1">
      <alignment horizontal="left" vertical="center" wrapText="1"/>
    </xf>
    <xf numFmtId="0" fontId="2" fillId="2" borderId="4" xfId="50" applyFont="1" applyFill="1" applyBorder="1" applyAlignment="1">
      <alignment horizontal="left" vertical="center" wrapText="1"/>
    </xf>
    <xf numFmtId="0" fontId="3" fillId="0" borderId="5" xfId="0" applyFont="1" applyFill="1" applyBorder="1" applyAlignment="1">
      <alignment horizontal="center" vertical="center" wrapText="1"/>
    </xf>
    <xf numFmtId="176" fontId="3" fillId="2" borderId="5" xfId="50" applyNumberFormat="1" applyFont="1" applyFill="1" applyBorder="1" applyAlignment="1">
      <alignment horizontal="center" vertical="center" wrapText="1"/>
    </xf>
    <xf numFmtId="176" fontId="3" fillId="0" borderId="5" xfId="5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2"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177" fontId="3" fillId="2" borderId="1" xfId="5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2" borderId="6" xfId="50" applyFont="1" applyFill="1" applyBorder="1" applyAlignment="1">
      <alignment horizontal="center" vertical="center" wrapText="1"/>
    </xf>
    <xf numFmtId="176" fontId="3" fillId="2" borderId="6" xfId="50" applyNumberFormat="1" applyFont="1" applyFill="1" applyBorder="1" applyAlignment="1">
      <alignment horizontal="center" vertical="center" wrapText="1"/>
    </xf>
    <xf numFmtId="176" fontId="3" fillId="0" borderId="6" xfId="50" applyNumberFormat="1" applyFont="1" applyFill="1" applyBorder="1" applyAlignment="1">
      <alignment horizontal="center" vertical="center" wrapText="1"/>
    </xf>
    <xf numFmtId="0" fontId="3" fillId="2" borderId="5" xfId="5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vertical="center"/>
    </xf>
    <xf numFmtId="0" fontId="8" fillId="0" borderId="2" xfId="0" applyFont="1" applyFill="1" applyBorder="1" applyAlignment="1">
      <alignment horizontal="center" vertical="center"/>
    </xf>
    <xf numFmtId="0" fontId="3" fillId="0" borderId="1" xfId="50" applyFont="1" applyBorder="1" applyAlignment="1">
      <alignment horizontal="left" vertical="center"/>
    </xf>
    <xf numFmtId="0" fontId="3" fillId="0" borderId="1" xfId="50" applyFont="1" applyBorder="1" applyAlignment="1">
      <alignment horizontal="left" vertical="center" wrapText="1"/>
    </xf>
    <xf numFmtId="0" fontId="3" fillId="0" borderId="0" xfId="50" applyFont="1" applyAlignment="1">
      <alignment vertical="center"/>
    </xf>
    <xf numFmtId="0" fontId="9" fillId="0" borderId="0" xfId="50" applyFont="1" applyAlignment="1">
      <alignment vertical="center"/>
    </xf>
    <xf numFmtId="178" fontId="2" fillId="0" borderId="1" xfId="50" applyNumberFormat="1" applyFont="1" applyFill="1" applyBorder="1" applyAlignment="1">
      <alignment horizontal="center" vertical="center" wrapText="1"/>
    </xf>
    <xf numFmtId="0" fontId="10" fillId="0" borderId="0" xfId="50" applyFont="1" applyAlignment="1">
      <alignment horizontal="center"/>
    </xf>
    <xf numFmtId="0" fontId="11" fillId="0" borderId="0" xfId="50" applyFont="1"/>
    <xf numFmtId="0" fontId="2" fillId="2" borderId="1" xfId="50" applyFont="1" applyFill="1" applyBorder="1" applyAlignment="1">
      <alignment horizontal="left" vertical="center" wrapText="1"/>
    </xf>
    <xf numFmtId="0" fontId="3" fillId="2" borderId="1" xfId="50" applyFont="1" applyFill="1" applyBorder="1" applyAlignment="1">
      <alignment horizontal="left" vertical="center" wrapText="1"/>
    </xf>
    <xf numFmtId="176" fontId="3" fillId="2" borderId="1" xfId="50" applyNumberFormat="1" applyFont="1" applyFill="1" applyBorder="1" applyAlignment="1">
      <alignment horizontal="center" vertical="center"/>
    </xf>
    <xf numFmtId="0" fontId="3" fillId="2" borderId="6" xfId="50" applyFont="1" applyFill="1" applyBorder="1" applyAlignment="1">
      <alignment horizontal="left" vertical="center" wrapText="1"/>
    </xf>
    <xf numFmtId="0" fontId="3" fillId="2" borderId="5" xfId="50" applyFont="1" applyFill="1" applyBorder="1" applyAlignment="1">
      <alignment horizontal="left" vertical="center" wrapText="1"/>
    </xf>
    <xf numFmtId="0" fontId="2" fillId="0" borderId="1" xfId="50" applyFont="1" applyFill="1" applyBorder="1" applyAlignment="1">
      <alignment horizontal="left" vertical="center"/>
    </xf>
    <xf numFmtId="0" fontId="10" fillId="0" borderId="0" xfId="50" applyFont="1" applyAlignment="1">
      <alignment horizontal="center" vertical="center"/>
    </xf>
    <xf numFmtId="0" fontId="3" fillId="0" borderId="0" xfId="50" applyFont="1" applyAlignment="1">
      <alignment horizontal="center"/>
    </xf>
    <xf numFmtId="0" fontId="11" fillId="2" borderId="1" xfId="50" applyFont="1" applyFill="1" applyBorder="1" applyAlignment="1">
      <alignment horizontal="center" vertical="center" wrapText="1"/>
    </xf>
    <xf numFmtId="176" fontId="3" fillId="0" borderId="8" xfId="50" applyNumberFormat="1" applyFont="1" applyFill="1" applyBorder="1" applyAlignment="1">
      <alignment horizontal="center" vertical="center" wrapText="1"/>
    </xf>
    <xf numFmtId="176" fontId="3" fillId="0" borderId="9" xfId="50" applyNumberFormat="1" applyFont="1" applyFill="1" applyBorder="1" applyAlignment="1">
      <alignment horizontal="center" vertical="center" wrapText="1"/>
    </xf>
    <xf numFmtId="0" fontId="3" fillId="0" borderId="0" xfId="50" applyFont="1" applyAlignment="1">
      <alignment horizontal="center" vertical="center"/>
    </xf>
    <xf numFmtId="0" fontId="11" fillId="0" borderId="0" xfId="50" applyFont="1" applyAlignment="1">
      <alignment horizontal="center"/>
    </xf>
    <xf numFmtId="176" fontId="3" fillId="0" borderId="10" xfId="50" applyNumberFormat="1" applyFont="1" applyFill="1" applyBorder="1" applyAlignment="1">
      <alignment horizontal="center" vertical="center" wrapText="1"/>
    </xf>
    <xf numFmtId="176" fontId="3" fillId="0" borderId="11" xfId="50" applyNumberFormat="1" applyFont="1" applyFill="1" applyBorder="1" applyAlignment="1">
      <alignment horizontal="center" vertical="center" wrapText="1"/>
    </xf>
    <xf numFmtId="0" fontId="12" fillId="0" borderId="0" xfId="50" applyFont="1" applyAlignment="1">
      <alignment horizontal="center" vertical="center"/>
    </xf>
    <xf numFmtId="0" fontId="13" fillId="0" borderId="0" xfId="50" applyFont="1" applyAlignment="1">
      <alignment horizontal="center" vertical="center"/>
    </xf>
    <xf numFmtId="0" fontId="14" fillId="0" borderId="0" xfId="50" applyFont="1" applyAlignment="1">
      <alignment horizontal="center" vertical="center"/>
    </xf>
    <xf numFmtId="0" fontId="15" fillId="0" borderId="6" xfId="50" applyFont="1" applyBorder="1" applyAlignment="1">
      <alignment horizontal="center" vertical="center"/>
    </xf>
    <xf numFmtId="0" fontId="15" fillId="0" borderId="1" xfId="50" applyFont="1" applyBorder="1" applyAlignment="1">
      <alignment horizontal="center" vertical="center" wrapText="1"/>
    </xf>
    <xf numFmtId="0" fontId="15" fillId="0" borderId="1" xfId="50" applyFont="1" applyBorder="1" applyAlignment="1">
      <alignment horizontal="center" vertical="center"/>
    </xf>
    <xf numFmtId="0" fontId="16" fillId="0" borderId="1" xfId="50" applyFont="1" applyBorder="1" applyAlignment="1">
      <alignment horizontal="center" vertical="center"/>
    </xf>
    <xf numFmtId="0" fontId="16" fillId="0" borderId="1"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2025F6"/>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01-&#36164;&#37329;&#35745;&#21010;\&#21608;&#36164;&#37329;&#35745;&#21010;\&#36164;&#37329;&#35745;&#21010;&#25253;&#34920;-%20&#20013;&#27888;&#24314;&#23433;%202022-11-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view="pageBreakPreview" zoomScaleNormal="100" workbookViewId="0">
      <selection activeCell="A1" sqref="A1:F1"/>
    </sheetView>
  </sheetViews>
  <sheetFormatPr defaultColWidth="12" defaultRowHeight="27" customHeight="1" outlineLevelCol="5"/>
  <cols>
    <col min="1" max="1" width="10.7142857142857" style="68" customWidth="1"/>
    <col min="2" max="2" width="26.1428571428571" style="68" customWidth="1"/>
    <col min="3" max="5" width="21.4285714285714" style="68" customWidth="1"/>
    <col min="6" max="6" width="24.1428571428571" style="68" customWidth="1"/>
    <col min="7" max="16364" width="12" style="68" customWidth="1"/>
    <col min="16365" max="16384" width="12" style="68"/>
  </cols>
  <sheetData>
    <row r="1" s="68" customFormat="1" ht="48" customHeight="1" spans="1:6">
      <c r="A1" s="70" t="s">
        <v>0</v>
      </c>
      <c r="B1" s="70"/>
      <c r="C1" s="70"/>
      <c r="D1" s="70"/>
      <c r="E1" s="70"/>
      <c r="F1" s="70"/>
    </row>
    <row r="2" s="68" customFormat="1" customHeight="1" spans="1:6">
      <c r="A2" s="12" t="s">
        <v>1</v>
      </c>
      <c r="B2" s="12"/>
      <c r="C2" s="12"/>
      <c r="D2" s="12"/>
      <c r="E2" s="12"/>
      <c r="F2" s="70"/>
    </row>
    <row r="3" s="68" customFormat="1" ht="60" customHeight="1" spans="1:6">
      <c r="A3" s="71" t="s">
        <v>2</v>
      </c>
      <c r="B3" s="71" t="s">
        <v>3</v>
      </c>
      <c r="C3" s="72" t="s">
        <v>4</v>
      </c>
      <c r="D3" s="72" t="s">
        <v>5</v>
      </c>
      <c r="E3" s="72" t="s">
        <v>6</v>
      </c>
      <c r="F3" s="73" t="s">
        <v>7</v>
      </c>
    </row>
    <row r="4" s="69" customFormat="1" ht="36" customHeight="1" spans="1:6">
      <c r="A4" s="73"/>
      <c r="B4" s="73" t="s">
        <v>8</v>
      </c>
      <c r="C4" s="73"/>
      <c r="D4" s="73"/>
      <c r="E4" s="73"/>
      <c r="F4" s="73"/>
    </row>
    <row r="5" s="68" customFormat="1" ht="47" customHeight="1" spans="1:6">
      <c r="A5" s="74">
        <v>1</v>
      </c>
      <c r="B5" s="23" t="s">
        <v>9</v>
      </c>
      <c r="C5" s="74"/>
      <c r="D5" s="74"/>
      <c r="E5" s="74"/>
      <c r="F5" s="75"/>
    </row>
    <row r="6" s="68" customFormat="1" ht="47" customHeight="1" spans="1:6">
      <c r="A6" s="74">
        <v>2</v>
      </c>
      <c r="B6" s="23" t="s">
        <v>10</v>
      </c>
      <c r="C6" s="74"/>
      <c r="D6" s="74"/>
      <c r="E6" s="74"/>
      <c r="F6" s="75"/>
    </row>
    <row r="7" s="68" customFormat="1" ht="47" customHeight="1" spans="1:6">
      <c r="A7" s="74">
        <v>3</v>
      </c>
      <c r="B7" s="23" t="s">
        <v>11</v>
      </c>
      <c r="C7" s="74"/>
      <c r="D7" s="74"/>
      <c r="E7" s="74"/>
      <c r="F7" s="75"/>
    </row>
    <row r="8" s="69" customFormat="1" ht="36" customHeight="1" spans="1:6">
      <c r="A8" s="73" t="s">
        <v>12</v>
      </c>
      <c r="B8" s="73" t="s">
        <v>13</v>
      </c>
      <c r="C8" s="73"/>
      <c r="D8" s="73"/>
      <c r="E8" s="73"/>
      <c r="F8" s="73"/>
    </row>
    <row r="9" s="68" customFormat="1" customHeight="1" spans="2:4">
      <c r="B9" s="68" t="s">
        <v>14</v>
      </c>
      <c r="C9" s="68"/>
      <c r="D9" s="68" t="s">
        <v>15</v>
      </c>
    </row>
  </sheetData>
  <mergeCells count="2">
    <mergeCell ref="A1:F1"/>
    <mergeCell ref="A2:E2"/>
  </mergeCells>
  <pageMargins left="1.29861111111111"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O21"/>
  <sheetViews>
    <sheetView showGridLines="0" view="pageBreakPreview" zoomScale="80" zoomScaleNormal="85" workbookViewId="0">
      <pane ySplit="3" topLeftCell="A13" activePane="bottomLeft" state="frozen"/>
      <selection/>
      <selection pane="bottomLeft" activeCell="F15" sqref="F15:F16"/>
    </sheetView>
  </sheetViews>
  <sheetFormatPr defaultColWidth="9" defaultRowHeight="11.25"/>
  <cols>
    <col min="1" max="1" width="6.28571428571429" style="5" customWidth="1"/>
    <col min="2" max="2" width="23.3619047619048" style="6" customWidth="1"/>
    <col min="3" max="3" width="55" style="6" customWidth="1"/>
    <col min="4" max="4" width="42.8571428571429" style="6" customWidth="1"/>
    <col min="5" max="5" width="14.5714285714286" style="5" customWidth="1"/>
    <col min="6" max="8" width="16.7142857142857" style="7" customWidth="1"/>
    <col min="9" max="10" width="8.85714285714286" style="7" customWidth="1"/>
    <col min="11" max="11" width="19" style="7" customWidth="1"/>
    <col min="12" max="12" width="18.8571428571429" style="7" customWidth="1"/>
    <col min="13" max="13" width="16.2857142857143" style="7" customWidth="1"/>
    <col min="14" max="14" width="28.1428571428571" style="6" customWidth="1"/>
    <col min="15" max="15" width="9" style="8"/>
    <col min="16" max="16" width="10.7142857142857" style="5"/>
    <col min="17" max="16384" width="9" style="5"/>
  </cols>
  <sheetData>
    <row r="1" ht="28" customHeight="1" spans="1:14">
      <c r="A1" s="9" t="s">
        <v>16</v>
      </c>
      <c r="B1" s="10"/>
      <c r="C1" s="10"/>
      <c r="D1" s="10"/>
      <c r="E1" s="9"/>
      <c r="F1" s="11"/>
      <c r="G1" s="11"/>
      <c r="H1" s="11"/>
      <c r="I1" s="11"/>
      <c r="J1" s="11"/>
      <c r="K1" s="11"/>
      <c r="L1" s="11"/>
      <c r="M1" s="11"/>
      <c r="N1" s="10"/>
    </row>
    <row r="2" s="1" customFormat="1" ht="35" customHeight="1" spans="1:15">
      <c r="A2" s="12" t="s">
        <v>1</v>
      </c>
      <c r="B2" s="12"/>
      <c r="C2" s="12"/>
      <c r="D2" s="12"/>
      <c r="E2" s="12"/>
      <c r="F2" s="13"/>
      <c r="G2" s="13"/>
      <c r="H2" s="13"/>
      <c r="I2" s="13"/>
      <c r="J2" s="13"/>
      <c r="K2" s="13"/>
      <c r="L2" s="13"/>
      <c r="M2" s="13"/>
      <c r="N2" s="12"/>
      <c r="O2" s="49"/>
    </row>
    <row r="3" s="2" customFormat="1" ht="96" customHeight="1" spans="1:15">
      <c r="A3" s="14" t="s">
        <v>2</v>
      </c>
      <c r="B3" s="14" t="s">
        <v>3</v>
      </c>
      <c r="C3" s="14" t="s">
        <v>17</v>
      </c>
      <c r="D3" s="14" t="s">
        <v>18</v>
      </c>
      <c r="E3" s="14" t="s">
        <v>19</v>
      </c>
      <c r="F3" s="15" t="s">
        <v>20</v>
      </c>
      <c r="G3" s="15" t="s">
        <v>21</v>
      </c>
      <c r="H3" s="15" t="s">
        <v>22</v>
      </c>
      <c r="I3" s="15" t="s">
        <v>23</v>
      </c>
      <c r="J3" s="15" t="s">
        <v>24</v>
      </c>
      <c r="K3" s="15" t="s">
        <v>25</v>
      </c>
      <c r="L3" s="15" t="s">
        <v>26</v>
      </c>
      <c r="M3" s="50" t="s">
        <v>27</v>
      </c>
      <c r="N3" s="14" t="s">
        <v>7</v>
      </c>
      <c r="O3" s="51"/>
    </row>
    <row r="4" s="2" customFormat="1" ht="38" customHeight="1" spans="1:15">
      <c r="A4" s="16" t="s">
        <v>28</v>
      </c>
      <c r="B4" s="17"/>
      <c r="C4" s="17"/>
      <c r="D4" s="18"/>
      <c r="E4" s="14"/>
      <c r="F4" s="15"/>
      <c r="G4" s="15"/>
      <c r="H4" s="15"/>
      <c r="I4" s="15"/>
      <c r="J4" s="15"/>
      <c r="K4" s="15"/>
      <c r="L4" s="15"/>
      <c r="M4" s="50"/>
      <c r="N4" s="14"/>
      <c r="O4" s="51"/>
    </row>
    <row r="5" s="60" customFormat="1" ht="285" customHeight="1" spans="1:15">
      <c r="A5" s="22">
        <v>1</v>
      </c>
      <c r="B5" s="23" t="s">
        <v>29</v>
      </c>
      <c r="C5" s="24" t="s">
        <v>30</v>
      </c>
      <c r="D5" s="24" t="s">
        <v>31</v>
      </c>
      <c r="E5" s="23" t="s">
        <v>32</v>
      </c>
      <c r="F5" s="26">
        <v>4211.8</v>
      </c>
      <c r="G5" s="26">
        <f>50*7</f>
        <v>350</v>
      </c>
      <c r="H5" s="26">
        <f>SUM(F5:G5)</f>
        <v>4561.8</v>
      </c>
      <c r="I5" s="25"/>
      <c r="J5" s="25"/>
      <c r="K5" s="25"/>
      <c r="L5" s="25"/>
      <c r="M5" s="25"/>
      <c r="N5" s="53" t="s">
        <v>33</v>
      </c>
      <c r="O5" s="65"/>
    </row>
    <row r="6" s="3" customFormat="1" ht="174" customHeight="1" spans="1:15">
      <c r="A6" s="22">
        <v>2</v>
      </c>
      <c r="B6" s="24" t="s">
        <v>34</v>
      </c>
      <c r="C6" s="24" t="s">
        <v>35</v>
      </c>
      <c r="D6" s="24" t="s">
        <v>36</v>
      </c>
      <c r="E6" s="23" t="s">
        <v>32</v>
      </c>
      <c r="F6" s="27">
        <v>45.76</v>
      </c>
      <c r="G6" s="27">
        <v>0</v>
      </c>
      <c r="H6" s="26">
        <f t="shared" ref="H6:H14" si="0">SUM(F6:G6)</f>
        <v>45.76</v>
      </c>
      <c r="I6" s="55"/>
      <c r="J6" s="55"/>
      <c r="K6" s="55"/>
      <c r="L6" s="55"/>
      <c r="M6" s="55"/>
      <c r="N6" s="54" t="s">
        <v>37</v>
      </c>
      <c r="O6" s="52"/>
    </row>
    <row r="7" s="3" customFormat="1" ht="191" customHeight="1" spans="1:15">
      <c r="A7" s="22">
        <v>3</v>
      </c>
      <c r="B7" s="24" t="s">
        <v>38</v>
      </c>
      <c r="C7" s="24" t="s">
        <v>35</v>
      </c>
      <c r="D7" s="24" t="s">
        <v>36</v>
      </c>
      <c r="E7" s="23" t="s">
        <v>32</v>
      </c>
      <c r="F7" s="27">
        <v>2083.368</v>
      </c>
      <c r="G7" s="27">
        <v>0</v>
      </c>
      <c r="H7" s="26">
        <f t="shared" si="0"/>
        <v>2083.368</v>
      </c>
      <c r="I7" s="55"/>
      <c r="J7" s="55"/>
      <c r="K7" s="55"/>
      <c r="L7" s="55"/>
      <c r="M7" s="55"/>
      <c r="N7" s="54" t="s">
        <v>37</v>
      </c>
      <c r="O7" s="52"/>
    </row>
    <row r="8" s="3" customFormat="1" ht="67" customHeight="1" spans="1:15">
      <c r="A8" s="22">
        <v>4</v>
      </c>
      <c r="B8" s="28" t="s">
        <v>39</v>
      </c>
      <c r="C8" s="29" t="s">
        <v>40</v>
      </c>
      <c r="D8" s="28" t="s">
        <v>41</v>
      </c>
      <c r="E8" s="23" t="s">
        <v>42</v>
      </c>
      <c r="F8" s="27">
        <v>0</v>
      </c>
      <c r="G8" s="27">
        <v>0</v>
      </c>
      <c r="H8" s="26">
        <f t="shared" si="0"/>
        <v>0</v>
      </c>
      <c r="I8" s="55"/>
      <c r="J8" s="55"/>
      <c r="K8" s="55"/>
      <c r="L8" s="55"/>
      <c r="M8" s="55"/>
      <c r="N8" s="54" t="s">
        <v>43</v>
      </c>
      <c r="O8" s="52"/>
    </row>
    <row r="9" s="3" customFormat="1" ht="68" customHeight="1" spans="1:15">
      <c r="A9" s="22">
        <v>5</v>
      </c>
      <c r="B9" s="30"/>
      <c r="C9" s="31"/>
      <c r="D9" s="30"/>
      <c r="E9" s="23" t="s">
        <v>42</v>
      </c>
      <c r="F9" s="26">
        <v>704.395</v>
      </c>
      <c r="G9" s="26">
        <v>0</v>
      </c>
      <c r="H9" s="26">
        <f t="shared" si="0"/>
        <v>704.395</v>
      </c>
      <c r="I9" s="26"/>
      <c r="J9" s="26"/>
      <c r="K9" s="26"/>
      <c r="L9" s="26"/>
      <c r="M9" s="26"/>
      <c r="N9" s="54" t="s">
        <v>44</v>
      </c>
      <c r="O9" s="52"/>
    </row>
    <row r="10" s="3" customFormat="1" ht="55" customHeight="1" spans="1:15">
      <c r="A10" s="22">
        <v>6</v>
      </c>
      <c r="B10" s="19"/>
      <c r="C10" s="32"/>
      <c r="D10" s="19"/>
      <c r="E10" s="23" t="s">
        <v>42</v>
      </c>
      <c r="F10" s="26">
        <v>0</v>
      </c>
      <c r="G10" s="26">
        <v>0</v>
      </c>
      <c r="H10" s="26">
        <f t="shared" si="0"/>
        <v>0</v>
      </c>
      <c r="I10" s="26"/>
      <c r="J10" s="26"/>
      <c r="K10" s="26"/>
      <c r="L10" s="26"/>
      <c r="M10" s="26"/>
      <c r="N10" s="54" t="s">
        <v>45</v>
      </c>
      <c r="O10" s="52"/>
    </row>
    <row r="11" s="3" customFormat="1" ht="93" customHeight="1" spans="1:15">
      <c r="A11" s="22">
        <v>6</v>
      </c>
      <c r="B11" s="24" t="s">
        <v>46</v>
      </c>
      <c r="C11" s="24" t="s">
        <v>47</v>
      </c>
      <c r="D11" s="24" t="s">
        <v>48</v>
      </c>
      <c r="E11" s="23" t="s">
        <v>32</v>
      </c>
      <c r="F11" s="26">
        <v>0</v>
      </c>
      <c r="G11" s="26">
        <v>0</v>
      </c>
      <c r="H11" s="26">
        <f t="shared" si="0"/>
        <v>0</v>
      </c>
      <c r="I11" s="26"/>
      <c r="J11" s="26"/>
      <c r="K11" s="26"/>
      <c r="L11" s="26"/>
      <c r="M11" s="26"/>
      <c r="N11" s="54" t="s">
        <v>37</v>
      </c>
      <c r="O11" s="52"/>
    </row>
    <row r="12" s="3" customFormat="1" ht="93" customHeight="1" spans="1:15">
      <c r="A12" s="22">
        <v>7</v>
      </c>
      <c r="B12" s="24" t="s">
        <v>49</v>
      </c>
      <c r="C12" s="24" t="s">
        <v>50</v>
      </c>
      <c r="D12" s="24" t="s">
        <v>51</v>
      </c>
      <c r="E12" s="23" t="s">
        <v>42</v>
      </c>
      <c r="F12" s="26">
        <v>0</v>
      </c>
      <c r="G12" s="26">
        <v>0</v>
      </c>
      <c r="H12" s="26">
        <f t="shared" si="0"/>
        <v>0</v>
      </c>
      <c r="I12" s="26"/>
      <c r="J12" s="26"/>
      <c r="K12" s="26"/>
      <c r="L12" s="26"/>
      <c r="M12" s="26"/>
      <c r="N12" s="54" t="s">
        <v>37</v>
      </c>
      <c r="O12" s="52"/>
    </row>
    <row r="13" s="3" customFormat="1" ht="93" customHeight="1" spans="1:15">
      <c r="A13" s="22">
        <v>8</v>
      </c>
      <c r="B13" s="24" t="s">
        <v>52</v>
      </c>
      <c r="C13" s="24" t="s">
        <v>53</v>
      </c>
      <c r="D13" s="24" t="s">
        <v>54</v>
      </c>
      <c r="E13" s="23" t="s">
        <v>32</v>
      </c>
      <c r="F13" s="26">
        <v>0</v>
      </c>
      <c r="G13" s="26">
        <v>0</v>
      </c>
      <c r="H13" s="26">
        <f t="shared" si="0"/>
        <v>0</v>
      </c>
      <c r="I13" s="26"/>
      <c r="J13" s="26"/>
      <c r="K13" s="26"/>
      <c r="L13" s="26"/>
      <c r="M13" s="26"/>
      <c r="N13" s="22" t="s">
        <v>55</v>
      </c>
      <c r="O13" s="52"/>
    </row>
    <row r="14" s="60" customFormat="1" ht="106" customHeight="1" spans="1:15">
      <c r="A14" s="22">
        <v>9</v>
      </c>
      <c r="B14" s="24" t="s">
        <v>56</v>
      </c>
      <c r="C14" s="24" t="s">
        <v>57</v>
      </c>
      <c r="D14" s="24" t="s">
        <v>58</v>
      </c>
      <c r="E14" s="34" t="s">
        <v>59</v>
      </c>
      <c r="F14" s="26">
        <v>0</v>
      </c>
      <c r="G14" s="26">
        <v>0</v>
      </c>
      <c r="H14" s="26">
        <f t="shared" si="0"/>
        <v>0</v>
      </c>
      <c r="I14" s="26"/>
      <c r="J14" s="26"/>
      <c r="K14" s="26"/>
      <c r="L14" s="26"/>
      <c r="M14" s="26"/>
      <c r="N14" s="54" t="s">
        <v>60</v>
      </c>
      <c r="O14" s="65"/>
    </row>
    <row r="15" s="3" customFormat="1" ht="205" customHeight="1" spans="1:15">
      <c r="A15" s="35">
        <v>10</v>
      </c>
      <c r="B15" s="23" t="s">
        <v>61</v>
      </c>
      <c r="C15" s="24" t="s">
        <v>62</v>
      </c>
      <c r="D15" s="23" t="s">
        <v>63</v>
      </c>
      <c r="E15" s="28" t="s">
        <v>32</v>
      </c>
      <c r="F15" s="66">
        <v>4544.638</v>
      </c>
      <c r="G15" s="37">
        <v>155</v>
      </c>
      <c r="H15" s="37">
        <f>SUM(F15:G16)</f>
        <v>4699.638</v>
      </c>
      <c r="I15" s="37"/>
      <c r="J15" s="37"/>
      <c r="K15" s="37"/>
      <c r="L15" s="37"/>
      <c r="M15" s="37"/>
      <c r="N15" s="56" t="s">
        <v>64</v>
      </c>
      <c r="O15" s="52"/>
    </row>
    <row r="16" s="3" customFormat="1" ht="259" customHeight="1" spans="1:15">
      <c r="A16" s="38"/>
      <c r="B16" s="23"/>
      <c r="C16" s="24"/>
      <c r="D16" s="23"/>
      <c r="E16" s="19"/>
      <c r="F16" s="67"/>
      <c r="G16" s="21"/>
      <c r="H16" s="21"/>
      <c r="I16" s="21"/>
      <c r="J16" s="21"/>
      <c r="K16" s="21"/>
      <c r="L16" s="21"/>
      <c r="M16" s="21"/>
      <c r="N16" s="57"/>
      <c r="O16" s="52"/>
    </row>
    <row r="17" s="4" customFormat="1" ht="43" customHeight="1" spans="1:15">
      <c r="A17" s="14" t="s">
        <v>65</v>
      </c>
      <c r="B17" s="39" t="s">
        <v>66</v>
      </c>
      <c r="C17" s="40"/>
      <c r="D17" s="41"/>
      <c r="E17" s="42" t="s">
        <v>67</v>
      </c>
      <c r="F17" s="44"/>
      <c r="G17" s="44"/>
      <c r="H17" s="44"/>
      <c r="I17" s="44"/>
      <c r="J17" s="44"/>
      <c r="K17" s="44"/>
      <c r="L17" s="44"/>
      <c r="M17" s="44"/>
      <c r="N17" s="58"/>
      <c r="O17" s="59"/>
    </row>
    <row r="18" s="3" customFormat="1" ht="46" customHeight="1" spans="1:15">
      <c r="A18" s="14" t="s">
        <v>68</v>
      </c>
      <c r="B18" s="45" t="s">
        <v>69</v>
      </c>
      <c r="C18" s="40"/>
      <c r="D18" s="41"/>
      <c r="E18" s="42" t="s">
        <v>67</v>
      </c>
      <c r="F18" s="46"/>
      <c r="G18" s="46"/>
      <c r="H18" s="46"/>
      <c r="I18" s="46"/>
      <c r="J18" s="46"/>
      <c r="K18" s="46"/>
      <c r="L18" s="46"/>
      <c r="M18" s="46"/>
      <c r="N18" s="46"/>
      <c r="O18" s="52"/>
    </row>
    <row r="19" s="3" customFormat="1" ht="46" customHeight="1" spans="1:15">
      <c r="A19" s="14" t="s">
        <v>70</v>
      </c>
      <c r="B19" s="39" t="s">
        <v>71</v>
      </c>
      <c r="C19" s="40"/>
      <c r="D19" s="41"/>
      <c r="E19" s="42" t="s">
        <v>67</v>
      </c>
      <c r="F19" s="46"/>
      <c r="G19" s="46"/>
      <c r="H19" s="46"/>
      <c r="I19" s="46"/>
      <c r="J19" s="46"/>
      <c r="K19" s="46"/>
      <c r="L19" s="46"/>
      <c r="M19" s="46"/>
      <c r="N19" s="46"/>
      <c r="O19" s="52"/>
    </row>
    <row r="20" s="3" customFormat="1" ht="228" customHeight="1" spans="1:15">
      <c r="A20" s="47" t="s">
        <v>72</v>
      </c>
      <c r="B20" s="46"/>
      <c r="C20" s="46"/>
      <c r="D20" s="46"/>
      <c r="E20" s="46"/>
      <c r="F20" s="46"/>
      <c r="G20" s="46"/>
      <c r="H20" s="46"/>
      <c r="I20" s="46"/>
      <c r="J20" s="46"/>
      <c r="K20" s="46"/>
      <c r="L20" s="46"/>
      <c r="M20" s="46"/>
      <c r="N20" s="46"/>
      <c r="O20" s="52"/>
    </row>
    <row r="21" s="5" customFormat="1" ht="29" customHeight="1" spans="1:15">
      <c r="A21" s="48"/>
      <c r="B21" s="48"/>
      <c r="C21" s="48" t="s">
        <v>14</v>
      </c>
      <c r="D21" s="48"/>
      <c r="E21" s="48"/>
      <c r="F21" s="48"/>
      <c r="G21" s="48" t="s">
        <v>15</v>
      </c>
      <c r="H21" s="48"/>
      <c r="I21" s="48"/>
      <c r="J21" s="48"/>
      <c r="K21" s="48"/>
      <c r="L21" s="48"/>
      <c r="M21" s="48"/>
      <c r="N21" s="48"/>
      <c r="O21" s="8"/>
    </row>
  </sheetData>
  <mergeCells count="25">
    <mergeCell ref="A1:N1"/>
    <mergeCell ref="A2:E2"/>
    <mergeCell ref="F2:L2"/>
    <mergeCell ref="A4:D4"/>
    <mergeCell ref="B17:D17"/>
    <mergeCell ref="B18:D18"/>
    <mergeCell ref="B19:D19"/>
    <mergeCell ref="A20:N20"/>
    <mergeCell ref="A15:A16"/>
    <mergeCell ref="B8:B10"/>
    <mergeCell ref="B15:B16"/>
    <mergeCell ref="C8:C10"/>
    <mergeCell ref="C15:C16"/>
    <mergeCell ref="D8:D10"/>
    <mergeCell ref="D15:D16"/>
    <mergeCell ref="E15:E16"/>
    <mergeCell ref="F15:F16"/>
    <mergeCell ref="G15:G16"/>
    <mergeCell ref="H15:H16"/>
    <mergeCell ref="I15:I16"/>
    <mergeCell ref="J15:J16"/>
    <mergeCell ref="K15:K16"/>
    <mergeCell ref="L15:L16"/>
    <mergeCell ref="M15:M16"/>
    <mergeCell ref="N15:N16"/>
  </mergeCells>
  <printOptions horizontalCentered="1"/>
  <pageMargins left="0.314583333333333" right="0.314583333333333" top="0.472222222222222" bottom="0.393055555555556" header="0.196527777777778" footer="0.196527777777778"/>
  <pageSetup paperSize="8" scale="54" fitToHeight="0" orientation="landscape" horizontalDpi="600"/>
  <headerFooter>
    <oddFooter>&amp;C第 &amp;P 页，共 &amp;N 页</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heetPr>
  <dimension ref="A1:O23"/>
  <sheetViews>
    <sheetView showGridLines="0" view="pageBreakPreview" zoomScale="80" zoomScaleNormal="85" workbookViewId="0">
      <pane ySplit="3" topLeftCell="A16" activePane="bottomLeft" state="frozen"/>
      <selection/>
      <selection pane="bottomLeft" activeCell="D16" sqref="D16:D17"/>
    </sheetView>
  </sheetViews>
  <sheetFormatPr defaultColWidth="9" defaultRowHeight="11.25"/>
  <cols>
    <col min="1" max="1" width="6.28571428571429" style="5" customWidth="1"/>
    <col min="2" max="2" width="23.3619047619048" style="6" customWidth="1"/>
    <col min="3" max="4" width="69.6380952380952" style="6" customWidth="1"/>
    <col min="5" max="5" width="14.5714285714286" style="5" customWidth="1"/>
    <col min="6" max="7" width="16.7142857142857" style="7" customWidth="1"/>
    <col min="8" max="9" width="13.3904761904762" style="7" customWidth="1"/>
    <col min="10" max="10" width="20.1714285714286" style="7" customWidth="1"/>
    <col min="11" max="11" width="18.8571428571429" style="7" customWidth="1"/>
    <col min="12" max="12" width="16.2857142857143" style="7" customWidth="1"/>
    <col min="13" max="13" width="34.1047619047619" style="6" customWidth="1"/>
    <col min="14" max="14" width="9" style="8"/>
    <col min="15" max="16384" width="9" style="5"/>
  </cols>
  <sheetData>
    <row r="1" ht="28" customHeight="1" spans="1:13">
      <c r="A1" s="9" t="s">
        <v>16</v>
      </c>
      <c r="B1" s="10"/>
      <c r="C1" s="10"/>
      <c r="D1" s="10"/>
      <c r="E1" s="9"/>
      <c r="F1" s="11"/>
      <c r="G1" s="11"/>
      <c r="H1" s="11"/>
      <c r="I1" s="11"/>
      <c r="J1" s="11"/>
      <c r="K1" s="11"/>
      <c r="L1" s="11"/>
      <c r="M1" s="10"/>
    </row>
    <row r="2" s="1" customFormat="1" ht="35" customHeight="1" spans="1:14">
      <c r="A2" s="12" t="s">
        <v>1</v>
      </c>
      <c r="B2" s="12"/>
      <c r="C2" s="12"/>
      <c r="D2" s="12"/>
      <c r="E2" s="12"/>
      <c r="F2" s="13"/>
      <c r="G2" s="13"/>
      <c r="H2" s="13"/>
      <c r="I2" s="13"/>
      <c r="J2" s="13"/>
      <c r="K2" s="13"/>
      <c r="L2" s="13"/>
      <c r="M2" s="12"/>
      <c r="N2" s="49"/>
    </row>
    <row r="3" s="2" customFormat="1" ht="96" customHeight="1" spans="1:14">
      <c r="A3" s="14" t="s">
        <v>2</v>
      </c>
      <c r="B3" s="14" t="s">
        <v>3</v>
      </c>
      <c r="C3" s="14" t="s">
        <v>17</v>
      </c>
      <c r="D3" s="14" t="s">
        <v>18</v>
      </c>
      <c r="E3" s="14" t="s">
        <v>19</v>
      </c>
      <c r="F3" s="15" t="s">
        <v>73</v>
      </c>
      <c r="G3" s="15" t="s">
        <v>22</v>
      </c>
      <c r="H3" s="15" t="s">
        <v>23</v>
      </c>
      <c r="I3" s="15" t="s">
        <v>24</v>
      </c>
      <c r="J3" s="15" t="s">
        <v>25</v>
      </c>
      <c r="K3" s="15" t="s">
        <v>26</v>
      </c>
      <c r="L3" s="50" t="s">
        <v>27</v>
      </c>
      <c r="M3" s="14" t="s">
        <v>7</v>
      </c>
      <c r="N3" s="51"/>
    </row>
    <row r="4" s="2" customFormat="1" ht="38" customHeight="1" spans="1:14">
      <c r="A4" s="16" t="s">
        <v>74</v>
      </c>
      <c r="B4" s="17"/>
      <c r="C4" s="17"/>
      <c r="D4" s="18"/>
      <c r="E4" s="14"/>
      <c r="F4" s="15"/>
      <c r="G4" s="15"/>
      <c r="H4" s="15"/>
      <c r="I4" s="15"/>
      <c r="J4" s="15"/>
      <c r="K4" s="15"/>
      <c r="L4" s="50"/>
      <c r="M4" s="14"/>
      <c r="N4" s="51"/>
    </row>
    <row r="5" s="60" customFormat="1" ht="200" customHeight="1" spans="1:14">
      <c r="A5" s="22">
        <v>1</v>
      </c>
      <c r="B5" s="23" t="s">
        <v>29</v>
      </c>
      <c r="C5" s="24" t="s">
        <v>30</v>
      </c>
      <c r="D5" s="24" t="s">
        <v>31</v>
      </c>
      <c r="E5" s="23" t="s">
        <v>32</v>
      </c>
      <c r="F5" s="26">
        <v>11620.299</v>
      </c>
      <c r="G5" s="26">
        <f t="shared" ref="G5:G15" si="0">SUM(F5:F5)</f>
        <v>11620.299</v>
      </c>
      <c r="H5" s="25"/>
      <c r="I5" s="25"/>
      <c r="J5" s="25"/>
      <c r="K5" s="25"/>
      <c r="L5" s="25"/>
      <c r="M5" s="53" t="s">
        <v>75</v>
      </c>
      <c r="N5" s="65"/>
    </row>
    <row r="6" s="60" customFormat="1" ht="200" customHeight="1" spans="1:14">
      <c r="A6" s="22">
        <v>2</v>
      </c>
      <c r="B6" s="23" t="s">
        <v>76</v>
      </c>
      <c r="C6" s="24" t="s">
        <v>77</v>
      </c>
      <c r="D6" s="24" t="s">
        <v>78</v>
      </c>
      <c r="E6" s="23" t="s">
        <v>32</v>
      </c>
      <c r="F6" s="26">
        <v>2528.14</v>
      </c>
      <c r="G6" s="26">
        <f t="shared" si="0"/>
        <v>2528.14</v>
      </c>
      <c r="H6" s="25"/>
      <c r="I6" s="25"/>
      <c r="J6" s="25"/>
      <c r="K6" s="25"/>
      <c r="L6" s="25"/>
      <c r="M6" s="54" t="s">
        <v>79</v>
      </c>
      <c r="N6" s="65"/>
    </row>
    <row r="7" s="3" customFormat="1" ht="149" customHeight="1" spans="1:14">
      <c r="A7" s="61">
        <v>3</v>
      </c>
      <c r="B7" s="24" t="s">
        <v>34</v>
      </c>
      <c r="C7" s="24" t="s">
        <v>35</v>
      </c>
      <c r="D7" s="24" t="s">
        <v>36</v>
      </c>
      <c r="E7" s="23" t="s">
        <v>32</v>
      </c>
      <c r="F7" s="27">
        <v>0</v>
      </c>
      <c r="G7" s="26">
        <f t="shared" si="0"/>
        <v>0</v>
      </c>
      <c r="H7" s="55"/>
      <c r="I7" s="55"/>
      <c r="J7" s="55"/>
      <c r="K7" s="55"/>
      <c r="L7" s="55"/>
      <c r="M7" s="54" t="s">
        <v>37</v>
      </c>
      <c r="N7" s="52"/>
    </row>
    <row r="8" s="3" customFormat="1" ht="149" customHeight="1" spans="1:14">
      <c r="A8" s="22">
        <v>4</v>
      </c>
      <c r="B8" s="24" t="s">
        <v>38</v>
      </c>
      <c r="C8" s="24" t="s">
        <v>35</v>
      </c>
      <c r="D8" s="24" t="s">
        <v>36</v>
      </c>
      <c r="E8" s="23" t="s">
        <v>32</v>
      </c>
      <c r="F8" s="27">
        <v>13524.765</v>
      </c>
      <c r="G8" s="26">
        <f t="shared" si="0"/>
        <v>13524.765</v>
      </c>
      <c r="H8" s="55"/>
      <c r="I8" s="55"/>
      <c r="J8" s="55"/>
      <c r="K8" s="55"/>
      <c r="L8" s="55"/>
      <c r="M8" s="54" t="s">
        <v>37</v>
      </c>
      <c r="N8" s="52"/>
    </row>
    <row r="9" s="3" customFormat="1" ht="60" customHeight="1" spans="1:14">
      <c r="A9" s="22">
        <v>5</v>
      </c>
      <c r="B9" s="28" t="s">
        <v>39</v>
      </c>
      <c r="C9" s="29" t="s">
        <v>80</v>
      </c>
      <c r="D9" s="28" t="s">
        <v>41</v>
      </c>
      <c r="E9" s="23" t="s">
        <v>42</v>
      </c>
      <c r="F9" s="27">
        <v>0</v>
      </c>
      <c r="G9" s="26">
        <f t="shared" si="0"/>
        <v>0</v>
      </c>
      <c r="H9" s="55"/>
      <c r="I9" s="55"/>
      <c r="J9" s="55"/>
      <c r="K9" s="55"/>
      <c r="L9" s="55"/>
      <c r="M9" s="54" t="s">
        <v>43</v>
      </c>
      <c r="N9" s="52"/>
    </row>
    <row r="10" s="3" customFormat="1" ht="57" customHeight="1" spans="1:14">
      <c r="A10" s="22">
        <v>6</v>
      </c>
      <c r="B10" s="30"/>
      <c r="C10" s="31"/>
      <c r="D10" s="30"/>
      <c r="E10" s="23" t="s">
        <v>42</v>
      </c>
      <c r="F10" s="26">
        <v>0</v>
      </c>
      <c r="G10" s="26">
        <f t="shared" si="0"/>
        <v>0</v>
      </c>
      <c r="H10" s="26"/>
      <c r="I10" s="26"/>
      <c r="J10" s="26"/>
      <c r="K10" s="26"/>
      <c r="L10" s="26"/>
      <c r="M10" s="54" t="s">
        <v>44</v>
      </c>
      <c r="N10" s="52"/>
    </row>
    <row r="11" s="3" customFormat="1" ht="51" customHeight="1" spans="1:14">
      <c r="A11" s="22">
        <v>7</v>
      </c>
      <c r="B11" s="19"/>
      <c r="C11" s="32"/>
      <c r="D11" s="19"/>
      <c r="E11" s="23" t="s">
        <v>42</v>
      </c>
      <c r="F11" s="26">
        <v>0</v>
      </c>
      <c r="G11" s="26">
        <f t="shared" si="0"/>
        <v>0</v>
      </c>
      <c r="H11" s="26"/>
      <c r="I11" s="26"/>
      <c r="J11" s="26"/>
      <c r="K11" s="26"/>
      <c r="L11" s="26"/>
      <c r="M11" s="54" t="s">
        <v>45</v>
      </c>
      <c r="N11" s="52"/>
    </row>
    <row r="12" s="3" customFormat="1" ht="86" customHeight="1" spans="1:14">
      <c r="A12" s="22">
        <v>8</v>
      </c>
      <c r="B12" s="24" t="s">
        <v>46</v>
      </c>
      <c r="C12" s="24" t="s">
        <v>47</v>
      </c>
      <c r="D12" s="24" t="s">
        <v>48</v>
      </c>
      <c r="E12" s="23" t="s">
        <v>32</v>
      </c>
      <c r="F12" s="26">
        <v>435.76</v>
      </c>
      <c r="G12" s="26">
        <f t="shared" si="0"/>
        <v>435.76</v>
      </c>
      <c r="H12" s="26"/>
      <c r="I12" s="26"/>
      <c r="J12" s="26"/>
      <c r="K12" s="26"/>
      <c r="L12" s="26"/>
      <c r="M12" s="54" t="s">
        <v>37</v>
      </c>
      <c r="N12" s="52"/>
    </row>
    <row r="13" s="3" customFormat="1" ht="76" customHeight="1" spans="1:14">
      <c r="A13" s="22">
        <v>9</v>
      </c>
      <c r="B13" s="24" t="s">
        <v>49</v>
      </c>
      <c r="C13" s="24" t="s">
        <v>50</v>
      </c>
      <c r="D13" s="24" t="s">
        <v>51</v>
      </c>
      <c r="E13" s="23" t="s">
        <v>42</v>
      </c>
      <c r="F13" s="26">
        <v>0</v>
      </c>
      <c r="G13" s="26">
        <f t="shared" si="0"/>
        <v>0</v>
      </c>
      <c r="H13" s="26"/>
      <c r="I13" s="26"/>
      <c r="J13" s="26"/>
      <c r="K13" s="26"/>
      <c r="L13" s="26"/>
      <c r="M13" s="54" t="s">
        <v>37</v>
      </c>
      <c r="N13" s="52"/>
    </row>
    <row r="14" s="3" customFormat="1" ht="76" customHeight="1" spans="1:14">
      <c r="A14" s="22">
        <v>10</v>
      </c>
      <c r="B14" s="24" t="s">
        <v>52</v>
      </c>
      <c r="C14" s="24" t="s">
        <v>53</v>
      </c>
      <c r="D14" s="24" t="s">
        <v>54</v>
      </c>
      <c r="E14" s="23" t="s">
        <v>32</v>
      </c>
      <c r="F14" s="26">
        <v>0</v>
      </c>
      <c r="G14" s="26">
        <f t="shared" si="0"/>
        <v>0</v>
      </c>
      <c r="H14" s="26"/>
      <c r="I14" s="26"/>
      <c r="J14" s="26"/>
      <c r="K14" s="26"/>
      <c r="L14" s="26"/>
      <c r="M14" s="22" t="s">
        <v>55</v>
      </c>
      <c r="N14" s="52"/>
    </row>
    <row r="15" s="60" customFormat="1" ht="94" customHeight="1" spans="1:14">
      <c r="A15" s="22">
        <v>11</v>
      </c>
      <c r="B15" s="24" t="s">
        <v>56</v>
      </c>
      <c r="C15" s="24" t="s">
        <v>57</v>
      </c>
      <c r="D15" s="24" t="s">
        <v>58</v>
      </c>
      <c r="E15" s="34" t="s">
        <v>59</v>
      </c>
      <c r="F15" s="26">
        <v>0</v>
      </c>
      <c r="G15" s="26">
        <f t="shared" si="0"/>
        <v>0</v>
      </c>
      <c r="H15" s="26"/>
      <c r="I15" s="26"/>
      <c r="J15" s="26"/>
      <c r="K15" s="26"/>
      <c r="L15" s="26"/>
      <c r="M15" s="54" t="s">
        <v>60</v>
      </c>
      <c r="N15" s="65"/>
    </row>
    <row r="16" s="3" customFormat="1" ht="205" customHeight="1" spans="1:14">
      <c r="A16" s="35">
        <v>12</v>
      </c>
      <c r="B16" s="23" t="s">
        <v>61</v>
      </c>
      <c r="C16" s="24" t="s">
        <v>62</v>
      </c>
      <c r="D16" s="23" t="s">
        <v>63</v>
      </c>
      <c r="E16" s="28" t="s">
        <v>32</v>
      </c>
      <c r="F16" s="62">
        <f>33122.83-4544.638</f>
        <v>28578.192</v>
      </c>
      <c r="G16" s="62">
        <f>SUM(F16)</f>
        <v>28578.192</v>
      </c>
      <c r="H16" s="37"/>
      <c r="I16" s="37"/>
      <c r="J16" s="37"/>
      <c r="K16" s="37"/>
      <c r="L16" s="37"/>
      <c r="M16" s="56" t="s">
        <v>64</v>
      </c>
      <c r="N16" s="52"/>
    </row>
    <row r="17" s="3" customFormat="1" ht="105" customHeight="1" spans="1:14">
      <c r="A17" s="38"/>
      <c r="B17" s="23"/>
      <c r="C17" s="24"/>
      <c r="D17" s="23"/>
      <c r="E17" s="19"/>
      <c r="F17" s="63"/>
      <c r="G17" s="63"/>
      <c r="H17" s="21"/>
      <c r="I17" s="21"/>
      <c r="J17" s="21"/>
      <c r="K17" s="21"/>
      <c r="L17" s="21"/>
      <c r="M17" s="57"/>
      <c r="N17" s="52"/>
    </row>
    <row r="18" s="4" customFormat="1" ht="43" customHeight="1" spans="1:14">
      <c r="A18" s="14" t="s">
        <v>65</v>
      </c>
      <c r="B18" s="39" t="s">
        <v>81</v>
      </c>
      <c r="C18" s="40"/>
      <c r="D18" s="41"/>
      <c r="E18" s="42" t="s">
        <v>67</v>
      </c>
      <c r="F18" s="44"/>
      <c r="G18" s="44"/>
      <c r="H18" s="44"/>
      <c r="I18" s="44"/>
      <c r="J18" s="44"/>
      <c r="K18" s="44"/>
      <c r="L18" s="44"/>
      <c r="M18" s="58"/>
      <c r="N18" s="59"/>
    </row>
    <row r="19" s="3" customFormat="1" ht="46" customHeight="1" spans="1:14">
      <c r="A19" s="14" t="s">
        <v>68</v>
      </c>
      <c r="B19" s="45" t="s">
        <v>69</v>
      </c>
      <c r="C19" s="40"/>
      <c r="D19" s="41"/>
      <c r="E19" s="42" t="s">
        <v>67</v>
      </c>
      <c r="F19" s="46"/>
      <c r="G19" s="46"/>
      <c r="H19" s="46"/>
      <c r="I19" s="46"/>
      <c r="J19" s="46"/>
      <c r="K19" s="46"/>
      <c r="L19" s="46"/>
      <c r="M19" s="46"/>
      <c r="N19" s="52"/>
    </row>
    <row r="20" s="3" customFormat="1" ht="46" customHeight="1" spans="1:14">
      <c r="A20" s="14" t="s">
        <v>70</v>
      </c>
      <c r="B20" s="39" t="s">
        <v>71</v>
      </c>
      <c r="C20" s="40"/>
      <c r="D20" s="41"/>
      <c r="E20" s="42" t="s">
        <v>67</v>
      </c>
      <c r="F20" s="46"/>
      <c r="G20" s="46"/>
      <c r="H20" s="46"/>
      <c r="I20" s="46"/>
      <c r="J20" s="46"/>
      <c r="K20" s="46"/>
      <c r="L20" s="46"/>
      <c r="M20" s="46"/>
      <c r="N20" s="52"/>
    </row>
    <row r="21" s="3" customFormat="1" ht="228" customHeight="1" spans="1:14">
      <c r="A21" s="47" t="s">
        <v>82</v>
      </c>
      <c r="B21" s="46"/>
      <c r="C21" s="46"/>
      <c r="D21" s="46"/>
      <c r="E21" s="46"/>
      <c r="F21" s="46"/>
      <c r="G21" s="46"/>
      <c r="H21" s="46"/>
      <c r="I21" s="46"/>
      <c r="J21" s="46"/>
      <c r="K21" s="46"/>
      <c r="L21" s="46"/>
      <c r="M21" s="46"/>
      <c r="N21" s="52"/>
    </row>
    <row r="22" s="5" customFormat="1" ht="29" customHeight="1" spans="1:15">
      <c r="A22" s="48"/>
      <c r="B22" s="48"/>
      <c r="C22" s="48" t="s">
        <v>14</v>
      </c>
      <c r="D22" s="48"/>
      <c r="E22" s="48"/>
      <c r="F22" s="48"/>
      <c r="G22" s="48" t="s">
        <v>15</v>
      </c>
      <c r="H22" s="48"/>
      <c r="I22" s="48"/>
      <c r="J22" s="48"/>
      <c r="K22" s="48"/>
      <c r="L22" s="48"/>
      <c r="M22" s="48"/>
      <c r="N22" s="48"/>
      <c r="O22" s="8"/>
    </row>
    <row r="23" ht="29" customHeight="1" spans="1:13">
      <c r="A23" s="64"/>
      <c r="B23" s="64"/>
      <c r="C23" s="64"/>
      <c r="D23" s="64"/>
      <c r="E23" s="64"/>
      <c r="F23" s="64"/>
      <c r="G23" s="64"/>
      <c r="H23" s="64"/>
      <c r="I23" s="64"/>
      <c r="J23" s="64"/>
      <c r="K23" s="64"/>
      <c r="L23" s="64"/>
      <c r="M23" s="64"/>
    </row>
  </sheetData>
  <mergeCells count="25">
    <mergeCell ref="A1:M1"/>
    <mergeCell ref="A2:E2"/>
    <mergeCell ref="F2:K2"/>
    <mergeCell ref="A4:D4"/>
    <mergeCell ref="B18:D18"/>
    <mergeCell ref="B19:D19"/>
    <mergeCell ref="B20:D20"/>
    <mergeCell ref="A21:M21"/>
    <mergeCell ref="A23:M23"/>
    <mergeCell ref="A16:A17"/>
    <mergeCell ref="B9:B11"/>
    <mergeCell ref="B16:B17"/>
    <mergeCell ref="C9:C11"/>
    <mergeCell ref="C16:C17"/>
    <mergeCell ref="D9:D11"/>
    <mergeCell ref="D16:D17"/>
    <mergeCell ref="E16:E17"/>
    <mergeCell ref="F16:F17"/>
    <mergeCell ref="G16:G17"/>
    <mergeCell ref="H16:H17"/>
    <mergeCell ref="I16:I17"/>
    <mergeCell ref="J16:J17"/>
    <mergeCell ref="K16:K17"/>
    <mergeCell ref="L16:L17"/>
    <mergeCell ref="M16:M17"/>
  </mergeCells>
  <printOptions horizontalCentered="1"/>
  <pageMargins left="0.314583333333333" right="0.314583333333333" top="0.786805555555556" bottom="0.393055555555556" header="0.196527777777778" footer="0.196527777777778"/>
  <pageSetup paperSize="8" scale="45" orientation="landscape" horizontalDpi="600"/>
  <headerFooter>
    <oddFooter>&amp;C第 &amp;P 页，共 &amp;N 页</oddFooter>
  </headerFooter>
  <rowBreaks count="2" manualBreakCount="2">
    <brk id="22" max="12" man="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heetPr>
  <dimension ref="A1:P22"/>
  <sheetViews>
    <sheetView showGridLines="0" view="pageBreakPreview" zoomScale="80" zoomScaleNormal="85" workbookViewId="0">
      <pane ySplit="3" topLeftCell="A17" activePane="bottomLeft" state="frozen"/>
      <selection/>
      <selection pane="bottomLeft" activeCell="A12" sqref="$A12:$XFD15"/>
    </sheetView>
  </sheetViews>
  <sheetFormatPr defaultColWidth="9" defaultRowHeight="11.25"/>
  <cols>
    <col min="1" max="1" width="6.28571428571429" style="5" customWidth="1"/>
    <col min="2" max="2" width="23.3619047619048" style="6" customWidth="1"/>
    <col min="3" max="3" width="47.3238095238095" style="6" customWidth="1"/>
    <col min="4" max="4" width="44.4666666666667" style="6" customWidth="1"/>
    <col min="5" max="5" width="14.5714285714286" style="5" customWidth="1"/>
    <col min="6" max="6" width="12.1428571428571" style="7" customWidth="1"/>
    <col min="7" max="8" width="9.45714285714286" style="7" customWidth="1"/>
    <col min="9" max="9" width="16.0666666666667" style="7" customWidth="1"/>
    <col min="10" max="11" width="14.647619047619" style="7" customWidth="1"/>
    <col min="12" max="12" width="19" style="7" customWidth="1"/>
    <col min="13" max="13" width="18.8571428571429" style="7" customWidth="1"/>
    <col min="14" max="14" width="16.2857142857143" style="7" customWidth="1"/>
    <col min="15" max="15" width="30.352380952381" style="6" customWidth="1"/>
    <col min="16" max="16" width="9" style="8"/>
    <col min="17" max="16384" width="9" style="5"/>
  </cols>
  <sheetData>
    <row r="1" ht="28" customHeight="1" spans="1:15">
      <c r="A1" s="9" t="s">
        <v>16</v>
      </c>
      <c r="B1" s="10"/>
      <c r="C1" s="10"/>
      <c r="D1" s="10"/>
      <c r="E1" s="9"/>
      <c r="F1" s="11"/>
      <c r="G1" s="11"/>
      <c r="H1" s="11"/>
      <c r="I1" s="11"/>
      <c r="J1" s="11"/>
      <c r="K1" s="11"/>
      <c r="L1" s="11"/>
      <c r="M1" s="11"/>
      <c r="N1" s="11"/>
      <c r="O1" s="10"/>
    </row>
    <row r="2" s="1" customFormat="1" ht="35" customHeight="1" spans="1:16">
      <c r="A2" s="12" t="s">
        <v>1</v>
      </c>
      <c r="B2" s="12"/>
      <c r="C2" s="12"/>
      <c r="D2" s="12"/>
      <c r="E2" s="12"/>
      <c r="F2" s="13"/>
      <c r="G2" s="13"/>
      <c r="H2" s="13"/>
      <c r="I2" s="13"/>
      <c r="J2" s="13"/>
      <c r="K2" s="13"/>
      <c r="L2" s="13"/>
      <c r="M2" s="13"/>
      <c r="N2" s="13"/>
      <c r="O2" s="12"/>
      <c r="P2" s="49"/>
    </row>
    <row r="3" s="2" customFormat="1" ht="96" customHeight="1" spans="1:16">
      <c r="A3" s="14" t="s">
        <v>2</v>
      </c>
      <c r="B3" s="14" t="s">
        <v>3</v>
      </c>
      <c r="C3" s="14" t="s">
        <v>17</v>
      </c>
      <c r="D3" s="14" t="s">
        <v>18</v>
      </c>
      <c r="E3" s="14" t="s">
        <v>19</v>
      </c>
      <c r="F3" s="15" t="s">
        <v>83</v>
      </c>
      <c r="G3" s="15" t="s">
        <v>84</v>
      </c>
      <c r="H3" s="15" t="s">
        <v>85</v>
      </c>
      <c r="I3" s="15" t="s">
        <v>22</v>
      </c>
      <c r="J3" s="15" t="s">
        <v>23</v>
      </c>
      <c r="K3" s="15" t="s">
        <v>24</v>
      </c>
      <c r="L3" s="15" t="s">
        <v>25</v>
      </c>
      <c r="M3" s="15" t="s">
        <v>26</v>
      </c>
      <c r="N3" s="50" t="s">
        <v>27</v>
      </c>
      <c r="O3" s="14" t="s">
        <v>7</v>
      </c>
      <c r="P3" s="51"/>
    </row>
    <row r="4" s="3" customFormat="1" ht="66" customHeight="1" spans="1:16">
      <c r="A4" s="16" t="s">
        <v>86</v>
      </c>
      <c r="B4" s="17"/>
      <c r="C4" s="17"/>
      <c r="D4" s="18"/>
      <c r="E4" s="19"/>
      <c r="F4" s="20"/>
      <c r="G4" s="21"/>
      <c r="H4" s="21"/>
      <c r="I4" s="21"/>
      <c r="J4" s="21"/>
      <c r="K4" s="21"/>
      <c r="L4" s="21"/>
      <c r="M4" s="21"/>
      <c r="N4" s="21"/>
      <c r="O4" s="38"/>
      <c r="P4" s="52"/>
    </row>
    <row r="5" s="3" customFormat="1" ht="224" customHeight="1" spans="1:16">
      <c r="A5" s="22">
        <v>1</v>
      </c>
      <c r="B5" s="23" t="s">
        <v>29</v>
      </c>
      <c r="C5" s="24" t="s">
        <v>87</v>
      </c>
      <c r="D5" s="24" t="s">
        <v>31</v>
      </c>
      <c r="E5" s="23" t="s">
        <v>32</v>
      </c>
      <c r="F5" s="25">
        <v>11291.064</v>
      </c>
      <c r="G5" s="26">
        <f>13*7</f>
        <v>91</v>
      </c>
      <c r="H5" s="26">
        <f>13*7</f>
        <v>91</v>
      </c>
      <c r="I5" s="26">
        <f>SUM(F5:H5)</f>
        <v>11473.064</v>
      </c>
      <c r="J5" s="25"/>
      <c r="K5" s="25"/>
      <c r="L5" s="25"/>
      <c r="M5" s="25"/>
      <c r="N5" s="25"/>
      <c r="O5" s="53" t="s">
        <v>88</v>
      </c>
      <c r="P5" s="52"/>
    </row>
    <row r="6" s="3" customFormat="1" ht="220" customHeight="1" spans="1:16">
      <c r="A6" s="22">
        <v>2</v>
      </c>
      <c r="B6" s="23" t="s">
        <v>76</v>
      </c>
      <c r="C6" s="24" t="s">
        <v>89</v>
      </c>
      <c r="D6" s="24" t="s">
        <v>78</v>
      </c>
      <c r="E6" s="23" t="s">
        <v>32</v>
      </c>
      <c r="F6" s="25">
        <v>1980.14</v>
      </c>
      <c r="G6" s="26">
        <v>0</v>
      </c>
      <c r="H6" s="26">
        <v>0</v>
      </c>
      <c r="I6" s="26">
        <f t="shared" ref="I6:I15" si="0">SUM(F6:H6)</f>
        <v>1980.14</v>
      </c>
      <c r="J6" s="25"/>
      <c r="K6" s="25"/>
      <c r="L6" s="25"/>
      <c r="M6" s="25"/>
      <c r="N6" s="25"/>
      <c r="O6" s="54" t="s">
        <v>79</v>
      </c>
      <c r="P6" s="52"/>
    </row>
    <row r="7" s="3" customFormat="1" ht="142" customHeight="1" spans="1:16">
      <c r="A7" s="22">
        <v>3</v>
      </c>
      <c r="B7" s="24" t="s">
        <v>34</v>
      </c>
      <c r="C7" s="24" t="s">
        <v>35</v>
      </c>
      <c r="D7" s="24" t="s">
        <v>36</v>
      </c>
      <c r="E7" s="23" t="s">
        <v>32</v>
      </c>
      <c r="F7" s="25">
        <v>0</v>
      </c>
      <c r="G7" s="27">
        <v>0</v>
      </c>
      <c r="H7" s="27">
        <v>0</v>
      </c>
      <c r="I7" s="26">
        <f t="shared" si="0"/>
        <v>0</v>
      </c>
      <c r="J7" s="55"/>
      <c r="K7" s="55"/>
      <c r="L7" s="55"/>
      <c r="M7" s="55"/>
      <c r="N7" s="55"/>
      <c r="O7" s="54" t="s">
        <v>37</v>
      </c>
      <c r="P7" s="52"/>
    </row>
    <row r="8" s="3" customFormat="1" ht="144" customHeight="1" spans="1:16">
      <c r="A8" s="22">
        <v>4</v>
      </c>
      <c r="B8" s="24" t="s">
        <v>38</v>
      </c>
      <c r="C8" s="24" t="s">
        <v>35</v>
      </c>
      <c r="D8" s="24" t="s">
        <v>36</v>
      </c>
      <c r="E8" s="23" t="s">
        <v>32</v>
      </c>
      <c r="F8" s="25">
        <v>736.125</v>
      </c>
      <c r="G8" s="27">
        <v>0</v>
      </c>
      <c r="H8" s="27">
        <v>0</v>
      </c>
      <c r="I8" s="26">
        <f t="shared" si="0"/>
        <v>736.125</v>
      </c>
      <c r="J8" s="55"/>
      <c r="K8" s="55"/>
      <c r="L8" s="55"/>
      <c r="M8" s="55"/>
      <c r="N8" s="55"/>
      <c r="O8" s="54" t="s">
        <v>37</v>
      </c>
      <c r="P8" s="52"/>
    </row>
    <row r="9" s="3" customFormat="1" ht="52" customHeight="1" spans="1:16">
      <c r="A9" s="22">
        <v>5</v>
      </c>
      <c r="B9" s="28" t="s">
        <v>39</v>
      </c>
      <c r="C9" s="29" t="s">
        <v>80</v>
      </c>
      <c r="D9" s="28" t="s">
        <v>41</v>
      </c>
      <c r="E9" s="23" t="s">
        <v>42</v>
      </c>
      <c r="F9" s="25">
        <v>0</v>
      </c>
      <c r="G9" s="26">
        <v>0</v>
      </c>
      <c r="H9" s="26">
        <v>0</v>
      </c>
      <c r="I9" s="26">
        <f t="shared" si="0"/>
        <v>0</v>
      </c>
      <c r="J9" s="55"/>
      <c r="K9" s="55"/>
      <c r="L9" s="55"/>
      <c r="M9" s="55"/>
      <c r="N9" s="55"/>
      <c r="O9" s="54" t="s">
        <v>43</v>
      </c>
      <c r="P9" s="52"/>
    </row>
    <row r="10" s="3" customFormat="1" ht="52" customHeight="1" spans="1:16">
      <c r="A10" s="22">
        <v>6</v>
      </c>
      <c r="B10" s="30"/>
      <c r="C10" s="31"/>
      <c r="D10" s="30"/>
      <c r="E10" s="23" t="s">
        <v>42</v>
      </c>
      <c r="F10" s="25">
        <v>0</v>
      </c>
      <c r="G10" s="26">
        <v>0</v>
      </c>
      <c r="H10" s="26">
        <v>0</v>
      </c>
      <c r="I10" s="26">
        <f t="shared" si="0"/>
        <v>0</v>
      </c>
      <c r="J10" s="26"/>
      <c r="K10" s="26"/>
      <c r="L10" s="26"/>
      <c r="M10" s="26"/>
      <c r="N10" s="26"/>
      <c r="O10" s="54" t="s">
        <v>44</v>
      </c>
      <c r="P10" s="52"/>
    </row>
    <row r="11" s="3" customFormat="1" ht="52" customHeight="1" spans="1:16">
      <c r="A11" s="22">
        <v>7</v>
      </c>
      <c r="B11" s="19"/>
      <c r="C11" s="32"/>
      <c r="D11" s="19"/>
      <c r="E11" s="23" t="s">
        <v>42</v>
      </c>
      <c r="F11" s="25">
        <v>0</v>
      </c>
      <c r="G11" s="26">
        <v>0</v>
      </c>
      <c r="H11" s="26">
        <v>0</v>
      </c>
      <c r="I11" s="26">
        <f t="shared" si="0"/>
        <v>0</v>
      </c>
      <c r="J11" s="26"/>
      <c r="K11" s="26"/>
      <c r="L11" s="26"/>
      <c r="M11" s="26"/>
      <c r="N11" s="26"/>
      <c r="O11" s="54" t="s">
        <v>45</v>
      </c>
      <c r="P11" s="52"/>
    </row>
    <row r="12" s="3" customFormat="1" ht="92" customHeight="1" spans="1:16">
      <c r="A12" s="22">
        <v>8</v>
      </c>
      <c r="B12" s="24" t="s">
        <v>46</v>
      </c>
      <c r="C12" s="24" t="s">
        <v>47</v>
      </c>
      <c r="D12" s="24" t="s">
        <v>48</v>
      </c>
      <c r="E12" s="23" t="s">
        <v>32</v>
      </c>
      <c r="F12" s="25">
        <v>934.43</v>
      </c>
      <c r="G12" s="26">
        <v>0</v>
      </c>
      <c r="H12" s="26">
        <v>0</v>
      </c>
      <c r="I12" s="26">
        <f t="shared" si="0"/>
        <v>934.43</v>
      </c>
      <c r="J12" s="26"/>
      <c r="K12" s="26"/>
      <c r="L12" s="26"/>
      <c r="M12" s="26"/>
      <c r="N12" s="26"/>
      <c r="O12" s="54" t="s">
        <v>37</v>
      </c>
      <c r="P12" s="52"/>
    </row>
    <row r="13" s="3" customFormat="1" ht="92" customHeight="1" spans="1:16">
      <c r="A13" s="22">
        <v>9</v>
      </c>
      <c r="B13" s="24" t="s">
        <v>49</v>
      </c>
      <c r="C13" s="24" t="s">
        <v>50</v>
      </c>
      <c r="D13" s="24" t="s">
        <v>51</v>
      </c>
      <c r="E13" s="23" t="s">
        <v>42</v>
      </c>
      <c r="F13" s="25">
        <v>0</v>
      </c>
      <c r="G13" s="26">
        <v>0</v>
      </c>
      <c r="H13" s="26">
        <v>0</v>
      </c>
      <c r="I13" s="26">
        <f t="shared" si="0"/>
        <v>0</v>
      </c>
      <c r="J13" s="26"/>
      <c r="K13" s="26"/>
      <c r="L13" s="26"/>
      <c r="M13" s="26"/>
      <c r="N13" s="26"/>
      <c r="O13" s="54" t="s">
        <v>37</v>
      </c>
      <c r="P13" s="52"/>
    </row>
    <row r="14" s="3" customFormat="1" ht="92" customHeight="1" spans="1:16">
      <c r="A14" s="33">
        <v>10</v>
      </c>
      <c r="B14" s="24" t="s">
        <v>52</v>
      </c>
      <c r="C14" s="24" t="s">
        <v>53</v>
      </c>
      <c r="D14" s="24" t="s">
        <v>54</v>
      </c>
      <c r="E14" s="23" t="s">
        <v>32</v>
      </c>
      <c r="F14" s="25">
        <v>0</v>
      </c>
      <c r="G14" s="26">
        <v>0</v>
      </c>
      <c r="H14" s="26">
        <v>0</v>
      </c>
      <c r="I14" s="26">
        <f t="shared" si="0"/>
        <v>0</v>
      </c>
      <c r="J14" s="26"/>
      <c r="K14" s="26"/>
      <c r="L14" s="26"/>
      <c r="M14" s="26"/>
      <c r="N14" s="26"/>
      <c r="O14" s="22" t="s">
        <v>55</v>
      </c>
      <c r="P14" s="52"/>
    </row>
    <row r="15" s="3" customFormat="1" ht="92" customHeight="1" spans="1:16">
      <c r="A15" s="22">
        <v>11</v>
      </c>
      <c r="B15" s="24" t="s">
        <v>56</v>
      </c>
      <c r="C15" s="24" t="s">
        <v>57</v>
      </c>
      <c r="D15" s="24" t="s">
        <v>58</v>
      </c>
      <c r="E15" s="34" t="s">
        <v>59</v>
      </c>
      <c r="F15" s="25">
        <v>0</v>
      </c>
      <c r="G15" s="26">
        <v>0</v>
      </c>
      <c r="H15" s="26">
        <v>0</v>
      </c>
      <c r="I15" s="26">
        <f t="shared" si="0"/>
        <v>0</v>
      </c>
      <c r="J15" s="26"/>
      <c r="K15" s="26"/>
      <c r="L15" s="26"/>
      <c r="M15" s="26"/>
      <c r="N15" s="26"/>
      <c r="O15" s="54" t="s">
        <v>60</v>
      </c>
      <c r="P15" s="52"/>
    </row>
    <row r="16" s="3" customFormat="1" ht="198" customHeight="1" spans="1:16">
      <c r="A16" s="35">
        <v>12</v>
      </c>
      <c r="B16" s="23" t="s">
        <v>61</v>
      </c>
      <c r="C16" s="24" t="s">
        <v>62</v>
      </c>
      <c r="D16" s="23" t="s">
        <v>63</v>
      </c>
      <c r="E16" s="28" t="s">
        <v>32</v>
      </c>
      <c r="F16" s="36">
        <v>23014.5</v>
      </c>
      <c r="G16" s="37">
        <v>11</v>
      </c>
      <c r="H16" s="37">
        <v>11</v>
      </c>
      <c r="I16" s="37">
        <f>SUM(F16:H17)</f>
        <v>23036.5</v>
      </c>
      <c r="J16" s="37"/>
      <c r="K16" s="37"/>
      <c r="L16" s="37"/>
      <c r="M16" s="37"/>
      <c r="N16" s="37"/>
      <c r="O16" s="56" t="s">
        <v>64</v>
      </c>
      <c r="P16" s="52"/>
    </row>
    <row r="17" s="3" customFormat="1" ht="202" customHeight="1" spans="1:16">
      <c r="A17" s="38"/>
      <c r="B17" s="23"/>
      <c r="C17" s="24"/>
      <c r="D17" s="23"/>
      <c r="E17" s="19"/>
      <c r="F17" s="20"/>
      <c r="G17" s="21"/>
      <c r="H17" s="21"/>
      <c r="I17" s="21"/>
      <c r="J17" s="21"/>
      <c r="K17" s="21"/>
      <c r="L17" s="21"/>
      <c r="M17" s="21"/>
      <c r="N17" s="21"/>
      <c r="O17" s="57"/>
      <c r="P17" s="52"/>
    </row>
    <row r="18" s="4" customFormat="1" ht="43" customHeight="1" spans="1:16">
      <c r="A18" s="14" t="s">
        <v>65</v>
      </c>
      <c r="B18" s="39" t="s">
        <v>81</v>
      </c>
      <c r="C18" s="40"/>
      <c r="D18" s="41"/>
      <c r="E18" s="42" t="s">
        <v>67</v>
      </c>
      <c r="F18" s="43"/>
      <c r="G18" s="44"/>
      <c r="H18" s="44"/>
      <c r="I18" s="44"/>
      <c r="J18" s="44"/>
      <c r="K18" s="44"/>
      <c r="L18" s="44"/>
      <c r="M18" s="44"/>
      <c r="N18" s="44"/>
      <c r="O18" s="58"/>
      <c r="P18" s="59"/>
    </row>
    <row r="19" s="3" customFormat="1" ht="46" customHeight="1" spans="1:16">
      <c r="A19" s="14" t="s">
        <v>68</v>
      </c>
      <c r="B19" s="45" t="s">
        <v>69</v>
      </c>
      <c r="C19" s="40"/>
      <c r="D19" s="41"/>
      <c r="E19" s="42" t="s">
        <v>67</v>
      </c>
      <c r="F19" s="46"/>
      <c r="G19" s="46"/>
      <c r="H19" s="46"/>
      <c r="I19" s="46"/>
      <c r="J19" s="46"/>
      <c r="K19" s="46"/>
      <c r="L19" s="46"/>
      <c r="M19" s="46"/>
      <c r="N19" s="46"/>
      <c r="O19" s="46"/>
      <c r="P19" s="52"/>
    </row>
    <row r="20" s="3" customFormat="1" ht="46" customHeight="1" spans="1:16">
      <c r="A20" s="14" t="s">
        <v>70</v>
      </c>
      <c r="B20" s="39" t="s">
        <v>71</v>
      </c>
      <c r="C20" s="40"/>
      <c r="D20" s="41"/>
      <c r="E20" s="42" t="s">
        <v>67</v>
      </c>
      <c r="F20" s="46"/>
      <c r="G20" s="46"/>
      <c r="H20" s="46"/>
      <c r="I20" s="46"/>
      <c r="J20" s="46"/>
      <c r="K20" s="46"/>
      <c r="L20" s="46"/>
      <c r="M20" s="46"/>
      <c r="N20" s="46"/>
      <c r="O20" s="46"/>
      <c r="P20" s="52"/>
    </row>
    <row r="21" s="3" customFormat="1" ht="228" customHeight="1" spans="1:16">
      <c r="A21" s="47" t="s">
        <v>90</v>
      </c>
      <c r="B21" s="46"/>
      <c r="C21" s="46"/>
      <c r="D21" s="46"/>
      <c r="E21" s="46"/>
      <c r="F21" s="46"/>
      <c r="G21" s="46"/>
      <c r="H21" s="46"/>
      <c r="I21" s="46"/>
      <c r="J21" s="46"/>
      <c r="K21" s="46"/>
      <c r="L21" s="46"/>
      <c r="M21" s="46"/>
      <c r="N21" s="46"/>
      <c r="O21" s="46"/>
      <c r="P21" s="52"/>
    </row>
    <row r="22" s="5" customFormat="1" ht="46" customHeight="1" spans="1:15">
      <c r="A22" s="48"/>
      <c r="B22" s="48"/>
      <c r="C22" s="48" t="s">
        <v>14</v>
      </c>
      <c r="D22" s="48"/>
      <c r="E22" s="48"/>
      <c r="F22" s="48"/>
      <c r="G22" s="48" t="s">
        <v>15</v>
      </c>
      <c r="H22" s="48"/>
      <c r="I22" s="48"/>
      <c r="J22" s="48"/>
      <c r="K22" s="48"/>
      <c r="L22" s="48"/>
      <c r="M22" s="48"/>
      <c r="N22" s="48"/>
      <c r="O22" s="8"/>
    </row>
  </sheetData>
  <mergeCells count="26">
    <mergeCell ref="A1:O1"/>
    <mergeCell ref="A2:E2"/>
    <mergeCell ref="F2:M2"/>
    <mergeCell ref="A4:D4"/>
    <mergeCell ref="B18:D18"/>
    <mergeCell ref="B19:D19"/>
    <mergeCell ref="B20:D20"/>
    <mergeCell ref="A21:O21"/>
    <mergeCell ref="A16:A17"/>
    <mergeCell ref="B9:B11"/>
    <mergeCell ref="B16:B17"/>
    <mergeCell ref="C9:C11"/>
    <mergeCell ref="C16:C17"/>
    <mergeCell ref="D9:D11"/>
    <mergeCell ref="D16:D17"/>
    <mergeCell ref="E16:E17"/>
    <mergeCell ref="F16:F17"/>
    <mergeCell ref="G16:G17"/>
    <mergeCell ref="H16:H17"/>
    <mergeCell ref="I16:I17"/>
    <mergeCell ref="J16:J17"/>
    <mergeCell ref="K16:K17"/>
    <mergeCell ref="L16:L17"/>
    <mergeCell ref="M16:M17"/>
    <mergeCell ref="N16:N17"/>
    <mergeCell ref="O16:O17"/>
  </mergeCells>
  <printOptions horizontalCentered="1"/>
  <pageMargins left="0.314583333333333" right="0.314583333333333" top="0.66875" bottom="0.393055555555556" header="0.196527777777778" footer="0.196527777777778"/>
  <pageSetup paperSize="8" scale="50" orientation="landscape" horizontalDpi="600"/>
  <headerFooter>
    <oddFooter>&amp;C第 &amp;P 页，共 &amp;N 页</oddFoot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招标清单（水资源中心北侧、双氧水罐池）</vt:lpstr>
      <vt:lpstr>招标清单（水资源中心南侧）</vt:lpstr>
      <vt:lpstr>招标清单 (综合楼、门卫室)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2025-08-28T03:48:30Z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A88DD49D1BA348D3AC3AFEC3C8EA820F_13</vt:lpwstr>
  </property>
  <property fmtid="{D5CDD505-2E9C-101B-9397-08002B2CF9AE}" pid="3" name="KSOProductBuildVer">
    <vt:lpwstr>2052-12.1.0.22529</vt:lpwstr>
  </property>
  <property fmtid="{D5CDD505-2E9C-101B-9397-08002B2CF9AE}" pid="4" name="KSOReadingLayout">
    <vt:bool>true</vt:bool>
  </property>
</Properties>
</file>