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 activeTab="1"/>
  </bookViews>
  <sheets>
    <sheet name="汇总表" sheetId="11" r:id="rId1"/>
    <sheet name="招标清单（按交楼标准）2024.9.25" sheetId="10" r:id="rId2"/>
  </sheets>
  <definedNames>
    <definedName name="_xlnm.Print_Titles" localSheetId="1">'招标清单（按交楼标准）2024.9.25'!$1:$3</definedName>
    <definedName name="_xlnm.Print_Area" localSheetId="1">'招标清单（按交楼标准）2024.9.25'!$A$1:$AF$89</definedName>
    <definedName name="_xlnm._FilterDatabase" localSheetId="1" hidden="1">'招标清单（按交楼标准）2024.9.25'!$A$1:$AF$47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CBZX10</author>
    <author>Administrator</author>
  </authors>
  <commentList>
    <comment ref="U9" authorId="0">
      <text>
        <r>
          <rPr>
            <sz val="9"/>
            <rFont val="宋体"/>
            <charset val="134"/>
          </rPr>
          <t>根据6.7.9.10号的桩数/建筑面积得出平均指标计算</t>
        </r>
      </text>
    </comment>
    <comment ref="Q13" authorId="0">
      <text>
        <r>
          <rPr>
            <sz val="9"/>
            <rFont val="宋体"/>
            <charset val="134"/>
          </rPr>
          <t xml:space="preserve">根据1号的工程量/建筑面积得指标计算
</t>
        </r>
      </text>
    </comment>
    <comment ref="Q14" authorId="0">
      <text>
        <r>
          <rPr>
            <sz val="9"/>
            <rFont val="宋体"/>
            <charset val="134"/>
          </rPr>
          <t xml:space="preserve">根据1号的工程量/建筑面积得指标计算
</t>
        </r>
      </text>
    </comment>
    <comment ref="N1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筏板侧</t>
        </r>
      </text>
    </comment>
    <comment ref="N1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筏板侧24.93*0.72=17.95</t>
        </r>
      </text>
    </comment>
    <comment ref="Q19" authorId="0">
      <text>
        <r>
          <rPr>
            <sz val="9"/>
            <rFont val="宋体"/>
            <charset val="134"/>
          </rPr>
          <t xml:space="preserve">根据1.2.4.8号的工程量/建筑面积得出平均指标计算
</t>
        </r>
      </text>
    </comment>
    <comment ref="Q21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22" authorId="0">
      <text>
        <r>
          <rPr>
            <sz val="9"/>
            <rFont val="宋体"/>
            <charset val="134"/>
          </rPr>
          <t>根据1.2.3.4.5.8号的工程量/建筑面积得出平均指标计算</t>
        </r>
      </text>
    </comment>
    <comment ref="Q23" authorId="0">
      <text>
        <r>
          <rPr>
            <sz val="9"/>
            <rFont val="宋体"/>
            <charset val="134"/>
          </rPr>
          <t>根据1.2.3.4.5号的工程量/建筑面积得出平均指标计算</t>
        </r>
      </text>
    </comment>
    <comment ref="Q26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27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28" authorId="0">
      <text>
        <r>
          <rPr>
            <sz val="9"/>
            <rFont val="宋体"/>
            <charset val="134"/>
          </rPr>
          <t xml:space="preserve">根据1.2.4.5.8号的工程量/建筑面积得出平均指标计算
</t>
        </r>
      </text>
    </comment>
    <comment ref="Q29" authorId="0">
      <text>
        <r>
          <rPr>
            <sz val="9"/>
            <rFont val="宋体"/>
            <charset val="134"/>
          </rPr>
          <t xml:space="preserve">根据1.2.4.5.8号的工程量/建筑面积得出平均指标计算
</t>
        </r>
      </text>
    </comment>
    <comment ref="Q32" authorId="0">
      <text>
        <r>
          <rPr>
            <sz val="9"/>
            <rFont val="宋体"/>
            <charset val="134"/>
          </rPr>
          <t xml:space="preserve">根据1.2.4.5.8号的工程量/建筑面积得出平均指标计算
</t>
        </r>
      </text>
    </comment>
    <comment ref="Q33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34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35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36" authorId="0">
      <text>
        <r>
          <rPr>
            <sz val="9"/>
            <rFont val="宋体"/>
            <charset val="134"/>
          </rPr>
          <t xml:space="preserve">根据1.2.3.4.5.8号的工程量/建筑面积得出平均指标计算
</t>
        </r>
      </text>
    </comment>
    <comment ref="Q37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38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39" authorId="0">
      <text>
        <r>
          <rPr>
            <sz val="9"/>
            <rFont val="宋体"/>
            <charset val="134"/>
          </rPr>
          <t>根据1.2.3.4.5.8号的工程量/建筑面积得出平均指标计算</t>
        </r>
      </text>
    </comment>
    <comment ref="Q41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42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43" authorId="0">
      <text>
        <r>
          <rPr>
            <sz val="9"/>
            <rFont val="宋体"/>
            <charset val="134"/>
          </rPr>
          <t>根据1号的工程量/建筑面积得出指标计算</t>
        </r>
      </text>
    </comment>
    <comment ref="Q46" authorId="0">
      <text>
        <r>
          <rPr>
            <sz val="9"/>
            <rFont val="宋体"/>
            <charset val="134"/>
          </rPr>
          <t>根据1.2.3.4.5.8号的工程量/建筑面积得出平均指标计算</t>
        </r>
      </text>
    </comment>
    <comment ref="Q47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48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49" authorId="0">
      <text>
        <r>
          <rPr>
            <sz val="9"/>
            <rFont val="宋体"/>
            <charset val="134"/>
          </rPr>
          <t>根据1.2.4.5.8号的工程量/建筑面积得出平均指标计算</t>
        </r>
      </text>
    </comment>
    <comment ref="Q51" authorId="0">
      <text>
        <r>
          <rPr>
            <sz val="9"/>
            <rFont val="宋体"/>
            <charset val="134"/>
          </rPr>
          <t>根据1.2.3.4.5.8号的工程量/建筑面积得出平均指标计算</t>
        </r>
      </text>
    </comment>
    <comment ref="Q52" authorId="0">
      <text>
        <r>
          <rPr>
            <sz val="9"/>
            <rFont val="宋体"/>
            <charset val="134"/>
          </rPr>
          <t>根据1.3.5号的工程量/建筑面积得出平均指标计算</t>
        </r>
      </text>
    </comment>
    <comment ref="Q53" authorId="0">
      <text>
        <r>
          <rPr>
            <sz val="9"/>
            <rFont val="宋体"/>
            <charset val="134"/>
          </rPr>
          <t>根据1.5号的工程量/建筑面积得出平均指标计算</t>
        </r>
      </text>
    </comment>
    <comment ref="Q69" authorId="0">
      <text>
        <r>
          <rPr>
            <sz val="9"/>
            <rFont val="宋体"/>
            <charset val="134"/>
          </rPr>
          <t xml:space="preserve">根据1.2.4.5.8号的工程量/建筑面积得出平均指标计算
</t>
        </r>
      </text>
    </comment>
  </commentList>
</comments>
</file>

<file path=xl/sharedStrings.xml><?xml version="1.0" encoding="utf-8"?>
<sst xmlns="http://schemas.openxmlformats.org/spreadsheetml/2006/main" count="387" uniqueCount="245">
  <si>
    <t>南京现代表面处理科技产业中心项目一期A地块建设项目-砼及装饰装修工程汇总表</t>
  </si>
  <si>
    <t>序号</t>
  </si>
  <si>
    <t>名称</t>
  </si>
  <si>
    <t>建筑面积
（m2）</t>
  </si>
  <si>
    <t>1#厂房不含税合价
（元）</t>
  </si>
  <si>
    <t>2#厂房不含税合价
（元）</t>
  </si>
  <si>
    <t>3#厂房不含税合价
（元）</t>
  </si>
  <si>
    <t>4#厂房不含税合价
（元）</t>
  </si>
  <si>
    <t>5#厂房不含税合价
（元）</t>
  </si>
  <si>
    <t>8#厂房不含税合价
（元）</t>
  </si>
  <si>
    <t>暂存仓库1不含税合价
（元）</t>
  </si>
  <si>
    <t>初期雨水收集池不含税合价
（元）</t>
  </si>
  <si>
    <t>地下废水管廊不含税合价
（元）</t>
  </si>
  <si>
    <t>6#厂房不含税合价
（元）</t>
  </si>
  <si>
    <t>7#厂房不含税合价
（元）</t>
  </si>
  <si>
    <t>9#厂房不含税合价
（元）</t>
  </si>
  <si>
    <t>10#厂房不含税合价
（元）</t>
  </si>
  <si>
    <t>11#厂房不含税合价
（元）</t>
  </si>
  <si>
    <t>门卫室一不含税合价
（元）</t>
  </si>
  <si>
    <t>门卫室二不含税合价
（元）</t>
  </si>
  <si>
    <t>门卫室三不含税合价
（元）</t>
  </si>
  <si>
    <t>12#厂房不含税合价
（元）</t>
  </si>
  <si>
    <t>室外工程不含税合价（元）</t>
  </si>
  <si>
    <t>本工程不含税合价
（元）</t>
  </si>
  <si>
    <t>本工程不含税单方造价
（元/m2）</t>
  </si>
  <si>
    <t>备注</t>
  </si>
  <si>
    <t>砼及装饰装修工程</t>
  </si>
  <si>
    <t>一</t>
  </si>
  <si>
    <t>不含税工程合价（1+2+...10）</t>
  </si>
  <si>
    <t>二</t>
  </si>
  <si>
    <r>
      <rPr>
        <b/>
        <sz val="11"/>
        <rFont val="??"/>
        <charset val="134"/>
        <scheme val="minor"/>
      </rPr>
      <t>税金(含税</t>
    </r>
    <r>
      <rPr>
        <b/>
        <u/>
        <sz val="11"/>
        <rFont val="??"/>
        <charset val="134"/>
        <scheme val="minor"/>
      </rPr>
      <t xml:space="preserve">      %</t>
    </r>
    <r>
      <rPr>
        <b/>
        <sz val="11"/>
        <rFont val="??"/>
        <charset val="134"/>
        <scheme val="minor"/>
      </rPr>
      <t>)</t>
    </r>
  </si>
  <si>
    <t>税率按国家政策执行，造价随之调整</t>
  </si>
  <si>
    <t>三</t>
  </si>
  <si>
    <t>含税合计（一+二）</t>
  </si>
  <si>
    <t>南京现代表面处理科技产业中心项目一期A地块建设项目-砼及装饰装修工程招标清单2024.9.25</t>
  </si>
  <si>
    <t>工程名称：南京现代表面处理科技产业中心项目一期A地块建设项目</t>
  </si>
  <si>
    <t>施工范围</t>
  </si>
  <si>
    <t>承包内容</t>
  </si>
  <si>
    <t>计量规则</t>
  </si>
  <si>
    <t>计量
单位</t>
  </si>
  <si>
    <t>总工程量A</t>
  </si>
  <si>
    <t>1#厂房工程量</t>
  </si>
  <si>
    <t>2#厂房工程量</t>
  </si>
  <si>
    <t>3#厂房工程量</t>
  </si>
  <si>
    <t>4#厂房工程量</t>
  </si>
  <si>
    <t>5#厂房工程量</t>
  </si>
  <si>
    <t>8#厂房工程量</t>
  </si>
  <si>
    <t>暂存仓库1工程量</t>
  </si>
  <si>
    <t>初期雨水收集池工程量</t>
  </si>
  <si>
    <t>地下废水管廊工程量</t>
  </si>
  <si>
    <t>6#厂房工程量</t>
  </si>
  <si>
    <t>7#厂房工程量</t>
  </si>
  <si>
    <t>9#厂房工程量</t>
  </si>
  <si>
    <t>10#厂房工程量</t>
  </si>
  <si>
    <t>11#厂房工程量</t>
  </si>
  <si>
    <t>门卫室一</t>
  </si>
  <si>
    <t>门卫室二</t>
  </si>
  <si>
    <t>门卫室三</t>
  </si>
  <si>
    <t>12#厂房工程量</t>
  </si>
  <si>
    <t>室外工程工程量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</si>
  <si>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</si>
  <si>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</si>
  <si>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</si>
  <si>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</si>
  <si>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</si>
  <si>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混凝土工程</t>
  </si>
  <si>
    <t>混凝土工程劳务费
（±0.000以下）</t>
  </si>
  <si>
    <t>1~12号厂房、暂存仓库、门卫室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</si>
  <si>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1.浇筑、养护用工：含垫层、基础梁、基础柱、承台基础、电梯坑等</t>
    </r>
    <r>
      <rPr>
        <sz val="11"/>
        <color rgb="FFFF0000"/>
        <rFont val="宋体"/>
        <charset val="134"/>
      </rPr>
      <t>（不含首层地骨砼浇捣）</t>
    </r>
    <r>
      <rPr>
        <sz val="11"/>
        <rFont val="宋体"/>
        <charset val="134"/>
      </rPr>
      <t>、甲方房心土方回填后的人工平整夯实、±10cm内的土方平整，盖塑料薄膜养护(暴雨天气的薄膜覆盖、框架柱的覆膜养护)，打凿后浇带，铺薄膜、彩条布等工序；
2.包含桩头清理、抽水、清泥、塌方处理等。</t>
    </r>
  </si>
  <si>
    <t>按首层建筑占地面积计算</t>
  </si>
  <si>
    <t>m2</t>
  </si>
  <si>
    <t>混凝土工程劳务费
（±0.000以上）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</si>
  <si>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1.浇筑、</t>
    </r>
    <r>
      <rPr>
        <sz val="11"/>
        <color rgb="FFFF0000"/>
        <rFont val="宋体"/>
        <charset val="134"/>
      </rPr>
      <t>原浆压光</t>
    </r>
    <r>
      <rPr>
        <sz val="11"/>
        <rFont val="宋体"/>
        <charset val="134"/>
      </rPr>
      <t>、养护用工：含主体厂房所有二次构件、盖塑料薄膜养护(暴雨天气的薄膜覆盖、框架柱的覆膜养护)，打凿后浇带，铺薄膜、彩条布、保护施工缝等工序；
2.包含抽水、清泥、塌方处理等。</t>
    </r>
  </si>
  <si>
    <t>按施工楼层建筑面积计算，建筑面积计算规则执行《建筑工程建筑面积计算规范》GB/T50353-2013</t>
  </si>
  <si>
    <t>混凝土工程劳务费</t>
  </si>
  <si>
    <t>雨水收集池、地下废水管廊</t>
  </si>
  <si>
    <t>按施工图纸、交楼标准、图纸会审、招标答疑、施工方案、现行相关规范、政府相关要求，包含且不限于以下内容：
1.浇筑、养护用工：含水池、管沟所有结构，盖塑料薄膜养护(暴雨天气的薄膜覆盖、框架柱的覆膜养护)，打凿后浇带，薄膜、彩条布、保护施工缝等工序；
2.包含桩头清理、抽水、清泥、塌方处理等。</t>
  </si>
  <si>
    <t>工程量计算规则执行《2014江苏省建筑与装饰工程计价定额》</t>
  </si>
  <si>
    <t>m3</t>
  </si>
  <si>
    <t>桩芯砼浇捣</t>
  </si>
  <si>
    <t>本工程</t>
  </si>
  <si>
    <t>1.按图纸要求</t>
  </si>
  <si>
    <t>按实际浇筑个数计算</t>
  </si>
  <si>
    <t>个</t>
  </si>
  <si>
    <t>砌筑工程</t>
  </si>
  <si>
    <t>砖胎膜砌筑劳务费</t>
  </si>
  <si>
    <t>按图纸设计要求或甲方施工方案</t>
  </si>
  <si>
    <t>按施工图纸、交楼标准、图纸会审、招标答疑、施工方案、现行相关规范、政府相关要求，包含且不限于以下内容：
1.含人工机械清理整平场地（挖及填），锚杆/桩头砼打凿；
2.含木枋等对砖模的加固、支撑；
3.施工方案：按甲方的施工方案执行。</t>
  </si>
  <si>
    <t>按墙面面积计算</t>
  </si>
  <si>
    <t>2.1.1</t>
  </si>
  <si>
    <t>蒸压加气混凝土砌块（100厚）</t>
  </si>
  <si>
    <t>2.1.2</t>
  </si>
  <si>
    <t>蒸压加气混凝土砌块（120厚）</t>
  </si>
  <si>
    <t>2.1.3</t>
  </si>
  <si>
    <t>蒸压加气混凝土砌块（200厚）</t>
  </si>
  <si>
    <t>2.1.4</t>
  </si>
  <si>
    <t>水泥砖（100厚）</t>
  </si>
  <si>
    <t>2.1.5</t>
  </si>
  <si>
    <t>水泥砖（120厚）</t>
  </si>
  <si>
    <t>2.1.6</t>
  </si>
  <si>
    <t>水泥砖（200厚）</t>
  </si>
  <si>
    <t>2.1.7</t>
  </si>
  <si>
    <t>砖胎膜抹灰劳务费</t>
  </si>
  <si>
    <t>按施工图纸、交楼标准、图纸会审、招标答疑、施工方案、现行相关规范、政府相关要求，包含且不限于以下内容：
1.基层清理、扫毛、抹灰、养护。</t>
  </si>
  <si>
    <t>砼墙体螺杆洞口修补</t>
  </si>
  <si>
    <t>雨水收集池、地下废水管、厂房屋面生产水箱</t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</si>
  <si>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1.乙方按甲方明确的螺杆洞修补施工工艺进行施工。</t>
    </r>
  </si>
  <si>
    <t>按剪力墙模板面积计算</t>
  </si>
  <si>
    <t>砌体工程劳务费</t>
  </si>
  <si>
    <t>整个项目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</si>
  <si>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</t>
    </r>
    <r>
      <rPr>
        <sz val="11"/>
        <color rgb="FFFF0000"/>
        <rFont val="宋体"/>
        <charset val="134"/>
      </rPr>
      <t>植筋（墙体拉结筋、圈梁植筋）</t>
    </r>
    <r>
      <rPr>
        <sz val="11"/>
        <rFont val="宋体"/>
        <charset val="134"/>
      </rPr>
      <t xml:space="preserve">、湿砖、上料、砌砖、勾缝、顶砖、留槽留洞(包括图纸内容及与其他专业配合的预留槽/洞)、门窗的收口补缝、现场预制过梁、门窗固定点、搭拆砌筑架体、落地灰清扫、水泥袋回收、堆码、维护及场内运输等；
2.含构造柱、圈梁、反坎等二次构件、各种零星泥水收口、补缝。包底层清理、堵洞。含砼墙体人工拆打螺杆。包电梯门边砌砖和砂浆封堵。包消防通风等所有预留洞边封堵及收口。包外架连墙杆洞口封堵收口。
3.砌块切割采用专用切割机械完成，不得现场随便乱砍而成；
</t>
    </r>
    <r>
      <rPr>
        <sz val="11"/>
        <color rgb="FFFF0000"/>
        <rFont val="宋体"/>
        <charset val="134"/>
      </rPr>
      <t>4.所有楼层层高＞6.5米搭设室内双排架及移动操作架（甲方另行搭设），楼层层高≤6.5米移动操作架由分包自理，产生的人工降效不另计价，已包含在此清单价款中。</t>
    </r>
  </si>
  <si>
    <t>2.3.1</t>
  </si>
  <si>
    <t>蒸压加气混凝土砌（100厚）</t>
  </si>
  <si>
    <t>2.3.2</t>
  </si>
  <si>
    <t>蒸压加气混凝土砌（200厚）</t>
  </si>
  <si>
    <t>2.3.3</t>
  </si>
  <si>
    <t>2.3.4</t>
  </si>
  <si>
    <t>抹灰工程</t>
  </si>
  <si>
    <t>内抹灰劳务费（不分厚度）</t>
  </si>
  <si>
    <t>整个项目按图纸要求及交楼标准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</si>
  <si>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1.基层清理、</t>
    </r>
    <r>
      <rPr>
        <sz val="11"/>
        <color rgb="FFFF0000"/>
        <rFont val="宋体"/>
        <charset val="134"/>
      </rPr>
      <t>墙面修补</t>
    </r>
    <r>
      <rPr>
        <sz val="11"/>
        <rFont val="宋体"/>
        <charset val="134"/>
      </rPr>
      <t xml:space="preserve">、打磨、堵洞、螺杆洞的填充、螺杆洞的防水处理、刷专用界面处理剂、上料、挂网、甩毛、勾缝、抹灰、洞口收口、养护、外架连墙杆洞口、工字钢封堵收口、各种零星泥水收口。
</t>
    </r>
    <r>
      <rPr>
        <sz val="11"/>
        <color rgb="FFFF0000"/>
        <rFont val="宋体"/>
        <charset val="134"/>
      </rPr>
      <t>2.所有楼层层高＞6.5米搭设室内双排架及移动操作架（甲方另行搭设），楼层层高≤6.5米移动操作架由分包自理，产生的人工降效不另计价，已包含在此清单价款中。</t>
    </r>
  </si>
  <si>
    <t>外抹灰劳务费（不分厚度）</t>
  </si>
  <si>
    <t>按施工图纸、交楼标准、图纸会审、招标答疑、施工方案、现行相关规范、政府相关要求，包含且不限于以下内容：
1.基层清理、墙面修补、螺杆洞的填充、螺杆洞的防水处理、刷专用界面处理剂、上料、挂网、甩毛、勾缝、打点、抹灰、洞口收口、养护、外架连墙杆洞口封堵收口、工字钢洞口封堵收口、各种零星泥水收口。</t>
  </si>
  <si>
    <t>聚合物抗裂砂浆</t>
  </si>
  <si>
    <t>整个项目按图纸要求及交楼标准，仅用于屋面
水池及相邻楼梯间
外墙</t>
  </si>
  <si>
    <t>按施工图纸、交楼标准、图纸会审、招标答疑、施工方案、现行相关规范、政府相关要求，包含且不限于以下内容：
1.抹灰、压网固定。
2、保温板专用胶粘剂粘贴、锚固件双向@500
梅花状固定(锚固件每平方不应小于4个)。</t>
  </si>
  <si>
    <t>内墙贴面砖劳务费</t>
  </si>
  <si>
    <t>按施工图纸、交楼标准、图纸会审、招标答疑、施工方案、现行相关规范、政府相关要求，包含且不限于以下内容：
1.选料、切割瓷片、抹结合层砂浆（加水重20%建筑胶镶贴）、贴面砖、擦缝、清洁表面
2.养护及成品保护</t>
  </si>
  <si>
    <t>外墙面砖劳务费</t>
  </si>
  <si>
    <t>按施工图纸、交楼标准、图纸会审、招标答疑、施工方案、现行相关规范、政府相关要求，包含且不限于以下内容：
1.选料、抹结合层、切割贴面砖、擦(勾)缝、清洁面层
2.养护及成品保护</t>
  </si>
  <si>
    <t>楼地面工程</t>
  </si>
  <si>
    <t>细石混凝土找平层
（不分厚度、带钢丝网）</t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</si>
  <si>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1.基层清理、泛水圆角、找平、压光、基层处理、钢（筋）丝网片、分（切）缝、灌缝、压光等工序（防水防腐除外）</t>
    </r>
    <r>
      <rPr>
        <sz val="11"/>
        <rFont val="宋体"/>
        <charset val="134"/>
      </rPr>
      <t xml:space="preserve">
2.养护及成品保护</t>
    </r>
  </si>
  <si>
    <t>细石混凝土找平层
（不分厚度、不带钢丝网）</t>
  </si>
  <si>
    <t>按施工图纸、交楼标准、图纸会审、招标答疑、施工方案、现行相关规范、政府相关要求，包含且不限于以下内容：
1.基层清理、泛水圆角、找平、压光、基层处理、钢（筋）丝网片、分（切）缝、灌缝、压光等工序（防水防腐除外）
2.养护及成品保护</t>
  </si>
  <si>
    <t>首层室内地坪垫层砼浇捣</t>
  </si>
  <si>
    <t>按施工图纸、交楼标准、图纸会审、招标答疑、施工方案、现行相关规范、政府相关要求，包含且不限于以下内容：
1.基层清理、基层处理、砼浇捣。
2.养护及成品保护。</t>
  </si>
  <si>
    <t>水泥砂浆找平层
（不分厚度）</t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</si>
  <si>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1.基层清理、泛水圆角、找平、压光、刷基层处理剂、压光等工序（防水防腐除外）</t>
    </r>
    <r>
      <rPr>
        <sz val="11"/>
        <rFont val="宋体"/>
        <charset val="134"/>
      </rPr>
      <t xml:space="preserve">
2.养护及成品保护</t>
    </r>
  </si>
  <si>
    <t>4.5</t>
  </si>
  <si>
    <t>金刚砂细石混凝土地面
（不分厚度）</t>
  </si>
  <si>
    <t>按施工图纸、交楼标准、图纸会审、招标答疑、施工方案、现行相关规范、政府相关要求，包含且不限于以下内容：
1.基层清理、泛水圆角、基层处理、保护层、钢（筋）丝网片、分（切）缝、灌缝、压光等工序（防水防腐除外）；
2.面撒2～3厚金属骨料耐磨面层，金属耐磨材料用量5kg/m2；
3.养护及成品保护。</t>
  </si>
  <si>
    <t>4.6</t>
  </si>
  <si>
    <t>面砖楼面</t>
  </si>
  <si>
    <t>按施工图纸、交楼标准、图纸会审、招标答疑、施工方案、现行相关规范、政府相关要求，包含且不限于以下内容：
1.基层清理、基层处理、结合层、切割贴面砖、擦(勾)缝、清洁面层；
2.养护及成品保护。</t>
  </si>
  <si>
    <t>4.7</t>
  </si>
  <si>
    <t>块料踢脚线</t>
  </si>
  <si>
    <t>整个项目按图纸要求及交楼标准，适用范围：
楼梯间、前室、电梯厅、配电房、仓库用房、减温降压用房、垃圾房</t>
  </si>
  <si>
    <t>4.8</t>
  </si>
  <si>
    <t>楼梯步级</t>
  </si>
  <si>
    <t>按施工图纸、交楼标准、图纸会审、招标答疑、施工方案、现行相关规范、政府相关要求，包含且不限于以下内容：
1.基层清理、刷基层处理剂、砂浆找平压光等工序；
2.含楼梯间挡水线（水泥砂浆或贴块料）；
3.含楼梯防滑条。</t>
  </si>
  <si>
    <t>按踏步级数计算（休息平台按两级计算）</t>
  </si>
  <si>
    <t>级</t>
  </si>
  <si>
    <t>屋面工程</t>
  </si>
  <si>
    <t>5.1</t>
  </si>
  <si>
    <t>细石混凝土屋面保护层 
（不分厚度、带钢筋网）</t>
  </si>
  <si>
    <t>按施工图纸、交楼标准、图纸会审、招标答疑、施工方案、现行相关规范、政府相关要求，包含且不限于以下内容：
1.基层清理、泛水圆角、基层处理、保护层、钢（筋）丝网片、分（切）缝、嵌缝、隔离层、铺保温隔热板、压光等工序（防水防腐除外）
2.养护及成品保护</t>
  </si>
  <si>
    <t>5.2</t>
  </si>
  <si>
    <t>水泥砂浆屋面找平层
（不分厚度）</t>
  </si>
  <si>
    <t>按施工图纸、交楼标准、图纸会审、招标答疑、施工方案、现行相关规范、政府相关要求，包含且不限于以下内容：
1.基层清理、泛水圆角、基层处理、保护层、分缝、嵌缝、压光等工序（防水防腐除外）；
2.养护及成品保护。</t>
  </si>
  <si>
    <t>2272. 46</t>
  </si>
  <si>
    <t>5.3</t>
  </si>
  <si>
    <t>细石混凝土屋面找平层
（不分厚度）</t>
  </si>
  <si>
    <t>按施工图纸、交楼标准、图纸会审、招标答疑、施工方案、现行相关规范、政府相关要求，包含且不限于以下内容：
1.基层清理、泛水圆角、找平层、基层处理、分（切）缝、嵌缝等工序（防水防腐除外）；
2.养护及成品保护。</t>
  </si>
  <si>
    <t>油漆、涂料工程</t>
  </si>
  <si>
    <t>天棚刮水泥浆</t>
  </si>
  <si>
    <t xml:space="preserve">整个项目按图纸要求及交楼标准，包含且不限于以下范围：
1、暂存仓库吊装口、地下室走道、地下消防水泵房、地下生活水泵房顶棚。
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</si>
  <si>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</t>
    </r>
    <r>
      <rPr>
        <b/>
        <sz val="11"/>
        <rFont val="宋体"/>
        <charset val="134"/>
      </rPr>
      <t>包工包料</t>
    </r>
    <r>
      <rPr>
        <sz val="11"/>
        <rFont val="宋体"/>
        <charset val="134"/>
      </rPr>
      <t xml:space="preserve">；
</t>
    </r>
    <r>
      <rPr>
        <sz val="11"/>
        <color rgb="FFFF0000"/>
        <rFont val="宋体"/>
        <charset val="134"/>
      </rPr>
      <t>2.包底层清理、、凿平模板的漏浆拼缝并清理；</t>
    </r>
    <r>
      <rPr>
        <sz val="11"/>
        <rFont val="宋体"/>
        <charset val="134"/>
      </rPr>
      <t xml:space="preserve">
3.满刮水泥浆（掺5%建筑胶）二遍，收光；
</t>
    </r>
    <r>
      <rPr>
        <sz val="11"/>
        <color rgb="FFFF0000"/>
        <rFont val="宋体"/>
        <charset val="134"/>
      </rPr>
      <t>4.所有楼层层高＞6.5米搭设室内双排架及移动操作架（甲方另行搭设），楼层层高≤6.5米移动操作架由分包自理，产生的人工降效不另计价，已包含在此清单价款中。</t>
    </r>
  </si>
  <si>
    <t>涂料外墙
（真石漆+刮腻子）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</si>
  <si>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</t>
    </r>
    <r>
      <rPr>
        <b/>
        <sz val="11"/>
        <rFont val="宋体"/>
        <charset val="134"/>
      </rPr>
      <t>包工包料</t>
    </r>
    <r>
      <rPr>
        <sz val="11"/>
        <rFont val="宋体"/>
        <charset val="134"/>
      </rPr>
      <t xml:space="preserve">；
</t>
    </r>
    <r>
      <rPr>
        <sz val="11"/>
        <color rgb="FFFF0000"/>
        <rFont val="宋体"/>
        <charset val="134"/>
      </rPr>
      <t xml:space="preserve">2.表面清理干净，辊涂罩面漆；
3.喷涂高级真石漆（涂料）二道（2厚）；
4.底漆干实后弹线，定分割缝（分割缝定位详见立面图）；
</t>
    </r>
    <r>
      <rPr>
        <b/>
        <sz val="11"/>
        <color rgb="FFFF0000"/>
        <rFont val="宋体"/>
        <charset val="134"/>
      </rPr>
      <t>注：（1-4条遍数可根据涂料产品的施工要求进行调整）</t>
    </r>
    <r>
      <rPr>
        <sz val="11"/>
        <color rgb="FFFF0000"/>
        <rFont val="宋体"/>
        <charset val="134"/>
      </rPr>
      <t xml:space="preserve">
5.满刮外墙腻子两道，分遍打磨（砂纸或打磨机打磨平整）。
6.包底层清理、打磨、堵洞；
7.品牌要求：外墙真石漆建议采用硅丙烯酸类乳液；需提供颜色或质感样板给甲方比选确定，选色后宜在现场分别制作不小于1m2的样板墙进行最终确认。</t>
    </r>
  </si>
  <si>
    <t>内墙或天棚面涂料油漆
（外墙涂料+外墙腻子）</t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</si>
  <si>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1.包工包料；
</t>
    </r>
    <r>
      <rPr>
        <sz val="11"/>
        <color rgb="FFFF0000"/>
        <rFont val="宋体"/>
        <charset val="134"/>
      </rPr>
      <t>2.喷或滚刷底漆一道，干燥后刷白色外墙涂料二遍；
3.满刮外墙腻子二道（共2mm厚），砂纸磨平；</t>
    </r>
    <r>
      <rPr>
        <sz val="11"/>
        <rFont val="宋体"/>
        <charset val="134"/>
      </rPr>
      <t xml:space="preserve">
</t>
    </r>
    <r>
      <rPr>
        <sz val="11"/>
        <color rgb="FFFF0000"/>
        <rFont val="宋体"/>
        <charset val="134"/>
      </rPr>
      <t>4.包底层清理、打磨、堵洞；
5.品牌要求：采用符合国家标准的工程材料，同时满足甲方要求；</t>
    </r>
    <r>
      <rPr>
        <sz val="11"/>
        <rFont val="宋体"/>
        <charset val="134"/>
      </rPr>
      <t xml:space="preserve">
</t>
    </r>
    <r>
      <rPr>
        <sz val="11"/>
        <color rgb="FFFF0000"/>
        <rFont val="宋体"/>
        <charset val="134"/>
      </rPr>
      <t>6.所有楼层层高＞6.5米搭设室内双排架及移动操作架（甲方另行搭设），楼层层高≤6.5米移动操作架由分包自理，产生的人工降效不另计价，已包含在此清单价款中。</t>
    </r>
  </si>
  <si>
    <t>墙面/天棚面腻子
（外墙腻子）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</si>
  <si>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1.包工包料、</t>
    </r>
    <r>
      <rPr>
        <sz val="11"/>
        <color rgb="FFFF0000"/>
        <rFont val="宋体"/>
        <charset val="134"/>
      </rPr>
      <t>满刮白色外墙腻子两遍（共2mm厚）</t>
    </r>
    <r>
      <rPr>
        <sz val="11"/>
        <rFont val="宋体"/>
        <charset val="134"/>
      </rPr>
      <t xml:space="preserve">；
2.包底层清理、打磨、堵洞；
3.品牌要求：采用符合国家标准的工程材料，同时满足甲方要求；
</t>
    </r>
    <r>
      <rPr>
        <sz val="11"/>
        <color rgb="FFFF0000"/>
        <rFont val="宋体"/>
        <charset val="134"/>
      </rPr>
      <t>4.所有楼层层高＞6.5米搭设室内双排架及移动操作架（甲方另行搭设），楼层层高≤6.5米移动操作架由分包自理，产生的人工降效不另计价，已包含在此清单价款中。</t>
    </r>
  </si>
  <si>
    <t>内墙涂料墙裙
（无机涂料+耐水腻子）</t>
  </si>
  <si>
    <t>整个项目按图纸要求及交楼标准，适用范围：楼梯间、前室</t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</si>
  <si>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1.包工包料
2.滚涂中灰色无机涂料二道(1000高)；
3.满刮耐水腻子一道；
4.包底层清理、打磨、堵洞；</t>
    </r>
    <r>
      <rPr>
        <sz val="11"/>
        <rFont val="宋体"/>
        <charset val="134"/>
      </rPr>
      <t xml:space="preserve">
5.品牌要求：采用符合国家标准的工程材料，同时满足甲方要求；</t>
    </r>
  </si>
  <si>
    <t>其他工程</t>
  </si>
  <si>
    <t>室外坡道</t>
  </si>
  <si>
    <t>按施工图纸、交楼标准、图纸会审、招标答疑、施工方案、现行相关规范、政府相关要求，包含且不限于以下内容：
1.240 （120）厚C25混凝土，原浆压光和压纹；
2.300（150）厚水泥石粉（内掺水泥6%）垫层；
3.素土夯实，压实系数＞0.94。</t>
  </si>
  <si>
    <t>室外台阶</t>
  </si>
  <si>
    <t>按施工图纸、交楼标准、图纸会审、招标答疑、施工方案、现行相关规范、政府相关要求，包含且不限于以下内容：
1.20厚WS-M20水泥砂浆抹面，做防滑槽；
2.80厚C20混凝土，台阶面向外找坡1%；
3.300厚3:7砂石级配垫层，分两步夯实；
4.素土夯实。</t>
  </si>
  <si>
    <t>室内台阶</t>
  </si>
  <si>
    <t>临时设施、安全文明施工工程</t>
  </si>
  <si>
    <t>地面硬化（不分厚度）</t>
  </si>
  <si>
    <t>1、包平土，按甲方做法要求，质量必须满足现行质量验收标准。</t>
  </si>
  <si>
    <t>按水平投影面积计算（不含垫层出宽）</t>
  </si>
  <si>
    <t>排架硬化垫层</t>
  </si>
  <si>
    <t>按水平投影面积计算</t>
  </si>
  <si>
    <t>临时设施排水沟</t>
  </si>
  <si>
    <t>1、按甲方标准化做法施工，包平土、包砌砖、包抹灰，质量必须满足现行质量验收标准。</t>
  </si>
  <si>
    <t>按延长米计算</t>
  </si>
  <si>
    <t>m</t>
  </si>
  <si>
    <t>临时设施砌砖（不分材质、不分厚度）</t>
  </si>
  <si>
    <t>1、按甲方标准化做法施工，包砌砖、质量必须满足现行质量验收标准。</t>
  </si>
  <si>
    <t>按实际完成工程量以面积计算</t>
  </si>
  <si>
    <t>临设地面砂浆找平</t>
  </si>
  <si>
    <t>1、采用水泥砂浆，表面原浆压光，质量必须满足现行质量验收标准。</t>
  </si>
  <si>
    <t>临时设施抹灰（不分材质、不分厚度、不分内外墙）</t>
  </si>
  <si>
    <t>1、按甲方标准化做法施工，包抹灰，质量必须满足现行质量验收标准。</t>
  </si>
  <si>
    <t>临时设施地面、墙面贴砖</t>
  </si>
  <si>
    <t>1、含甩毛、各种零星泥水收口、勾缝
2、包外墙清理、清洗及所用材料工具</t>
  </si>
  <si>
    <t>临设零星涂料(内墙材料)</t>
  </si>
  <si>
    <t>1、两遍腻子，两遍乳胶漆，质量必须满足现行质量验收标准。</t>
  </si>
  <si>
    <t>临设零星涂料(外墙材料)</t>
  </si>
  <si>
    <t>临时设施混凝土浇捣</t>
  </si>
  <si>
    <t>1、按甲方标准化做法施工，包砼浇捣、包平土，质量必须满足现行质量验收标准。</t>
  </si>
  <si>
    <t>按实际完成工程量以体积计算</t>
  </si>
  <si>
    <t>植筋工程</t>
  </si>
  <si>
    <t>φ6</t>
  </si>
  <si>
    <t>按施工图纸、交楼标准、图纸会审、招标答疑、施工方案、现行相关规范、政府相关要求，包含且不限于以下内容：
1.植筋胶植筋,测量、放线、定位、钻孔、清孔、植筋、固化等工序</t>
  </si>
  <si>
    <t>根</t>
  </si>
  <si>
    <t>φ8</t>
  </si>
  <si>
    <t>φ10</t>
  </si>
  <si>
    <t>φ12</t>
  </si>
  <si>
    <t>φ14</t>
  </si>
  <si>
    <t>φ16</t>
  </si>
  <si>
    <t>φ18</t>
  </si>
  <si>
    <t>φ20</t>
  </si>
  <si>
    <t>φ22</t>
  </si>
  <si>
    <t>室外工程</t>
  </si>
  <si>
    <t>混凝土路面（不分厚度）</t>
  </si>
  <si>
    <t>室外道路</t>
  </si>
  <si>
    <t>按施工图纸、交楼标准、图纸会审、招标答疑、施工方案、现行相关规范、政府相关要求，包含且不限于以下内容：
1、路面浇筑及压光、拉毛，切缝、油膏灌缝</t>
  </si>
  <si>
    <t>级配碎石/水泥稳定碎石</t>
  </si>
  <si>
    <t>按施工图纸、交楼标准、图纸会审、招标答疑、施工方案、现行相关规范、政府相关要求，包含且不限于以下内容：
1、清理路床、摊铺、灌缝、找平</t>
  </si>
  <si>
    <t>砖渣回填</t>
  </si>
  <si>
    <t>按施工图纸、交楼标准、图纸会审、招标答疑、施工方案、现行相关规范、政府相关要求，包含且不限于以下内容：
1、砖渣回填</t>
  </si>
  <si>
    <t>路沿石安装</t>
  </si>
  <si>
    <t>按施工图纸、交楼标准、图纸会审、招标答疑、施工方案、现行相关规范、政府相关要求，包含且不限于以下内容：
1、路沿石安装(含后座)</t>
  </si>
  <si>
    <t>砌砂井 H≦1.5m</t>
  </si>
  <si>
    <t>按施工图纸、交楼标准、图纸会审、招标答疑、施工方案、现行相关规范、政府相关要求，包含且不限于以下内容：
1、含挖运土方、砌筑、井壁抹灰、混凝土盖板</t>
  </si>
  <si>
    <t>按实际完成工程量以个数计算</t>
  </si>
  <si>
    <t>砌砂井 1.5m＜H≦2m</t>
  </si>
  <si>
    <t>砌砂井 2m＜H≦2.5m</t>
  </si>
  <si>
    <t>砌砂井 2.5m＜H≦3m</t>
  </si>
  <si>
    <t>砌砂井 3m＜H≦3.5m</t>
  </si>
  <si>
    <t>混凝土浇捣（电缆沟、雨水沟、室外围墙、废水管沟等）</t>
  </si>
  <si>
    <t>按施工图纸、交楼标准、图纸会审、招标答疑、施工方案、现行相关规范、政府相关要求，包含且不限于以下内容：
1.浇筑、养护、盖塑料薄膜养护(暴雨天气的薄膜覆盖、框架柱的覆膜养护)，打凿后浇带，铺薄膜、彩条布、保护施工缝等工序；
2.包含抽水、清泥、塌方处理等。</t>
  </si>
  <si>
    <t>按实际完成工程量以立方计算</t>
  </si>
  <si>
    <t>不含税小计</t>
  </si>
  <si>
    <r>
      <rPr>
        <b/>
        <sz val="11"/>
        <rFont val="宋体"/>
        <charset val="134"/>
      </rPr>
      <t>税金（含税</t>
    </r>
    <r>
      <rPr>
        <b/>
        <u/>
        <sz val="11"/>
        <rFont val="宋体"/>
        <charset val="134"/>
      </rPr>
      <t xml:space="preserve">  %）</t>
    </r>
  </si>
  <si>
    <t>含税合计（11+12）</t>
  </si>
  <si>
    <t>元</t>
  </si>
  <si>
    <r>
      <rPr>
        <b/>
        <sz val="11"/>
        <rFont val="宋体"/>
        <charset val="134"/>
      </rPr>
      <t>备注：
1、以上价格为含税价，开具票面</t>
    </r>
    <r>
      <rPr>
        <b/>
        <u/>
        <sz val="11"/>
        <rFont val="宋体"/>
        <charset val="134"/>
      </rPr>
      <t xml:space="preserve">    %</t>
    </r>
    <r>
      <rPr>
        <b/>
        <sz val="11"/>
        <rFont val="宋体"/>
        <charset val="134"/>
      </rPr>
      <t xml:space="preserve">增值税专用发票（税率按国家政策执行，造价随之调整）。
</t>
    </r>
    <r>
      <rPr>
        <b/>
        <sz val="11"/>
        <color rgb="FFFF0000"/>
        <rFont val="宋体"/>
        <charset val="134"/>
      </rPr>
      <t>2、本工程混凝土、水泥、砂子、砖、钢筋网片及垫块、抹灰挂网、砂浆、108 胶水、沥青、耐候胶、瓷砖、挤塑板材料甲供，除甲供材外其他材料、辅材及工器具由分包单位自行提供。</t>
    </r>
    <r>
      <rPr>
        <b/>
        <sz val="11"/>
        <rFont val="宋体"/>
        <charset val="134"/>
      </rPr>
      <t xml:space="preserve">
3、若除备注第2点甲供材外仍有新增甲供材料，则结算时相应扣减主材价，即不含税综合单价=人工费B+其他费用D-其他费用D*系数（系数=其他费用D/(人工费B+主材费C））
4、本工程总建筑面积约151621.81m2，包含1~12号厂房、暂存仓库、雨水收集池、门卫室、地下废水管廊及本地块其他所有附属工程。
5、</t>
    </r>
    <r>
      <rPr>
        <b/>
        <sz val="11"/>
        <color rgb="FFFF0000"/>
        <rFont val="宋体"/>
        <charset val="134"/>
      </rPr>
      <t>本招标清单工程量计算范围：1~12号厂房、暂存仓库1、雨水收集池、门卫室一、二、三、地下废水管廊。
6、本次招标清单编制依据：①1#~5#、8#厂房根据2024年9月11日1#~5#、8#厂房全套施工图-审图通过版及甲方2024.9.11签字确认的交楼标准；②暂存仓库1、初期雨水收集池、地下废水管廊根据未确定版施工图；③6#、7#、9#~12#号厂房、门卫室一、二、三根据1#~5#、8#厂房工程量按建筑面积测算；</t>
    </r>
    <r>
      <rPr>
        <b/>
        <sz val="11"/>
        <rFont val="宋体"/>
        <charset val="134"/>
      </rPr>
      <t xml:space="preserve">
7、其他费用D：包含辅材、机械费、措施费、管理费、利润等除主材、人工费及税金以外的其他所有费用。
8、凡本表所列的“承包内容”作为施工完成内容不尽完善，具体内容按图纸要求；其单价包含为完成该分项工程的所有工序工作，不限于所列内容。
9、本清单未注明的承包内容，详见合同相应条款。
</t>
    </r>
    <r>
      <rPr>
        <b/>
        <sz val="11"/>
        <color rgb="FFFF0000"/>
        <rFont val="宋体"/>
        <charset val="134"/>
      </rPr>
      <t>10、本招标清单中临时设施及室外工程清单项截止至 2024年9月24日，该两项清单未收到施工版图纸，工程量无法估算，暂不填写工程量。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</si>
</sst>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00_ "/>
    <numFmt numFmtId="180" formatCode="0.00000_ "/>
  </numFmts>
  <fonts count="47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11"/>
      <name val="宋体"/>
      <charset val="134"/>
    </font>
    <font>
      <sz val="9"/>
      <color rgb="FFFF0000"/>
      <name val="??"/>
      <charset val="134"/>
      <scheme val="minor"/>
    </font>
    <font>
      <b/>
      <sz val="10"/>
      <name val="??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b/>
      <sz val="14"/>
      <name val="??"/>
      <charset val="134"/>
      <scheme val="minor"/>
    </font>
    <font>
      <sz val="11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1"/>
      <name val="??"/>
      <charset val="134"/>
      <scheme val="minor"/>
    </font>
    <font>
      <b/>
      <sz val="11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b/>
      <u/>
      <sz val="11"/>
      <name val="??"/>
      <charset val="134"/>
      <scheme val="minor"/>
    </font>
    <font>
      <b/>
      <u/>
      <sz val="11"/>
      <name val="宋体"/>
      <charset val="134"/>
    </font>
    <font>
      <b/>
      <sz val="11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0" fillId="0" borderId="0"/>
  </cellStyleXfs>
  <cellXfs count="114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/>
    <xf numFmtId="0" fontId="3" fillId="0" borderId="0" xfId="50" applyFont="1" applyFill="1" applyAlignment="1">
      <alignment vertical="center"/>
    </xf>
    <xf numFmtId="0" fontId="5" fillId="0" borderId="0" xfId="50" applyFont="1" applyFill="1"/>
    <xf numFmtId="0" fontId="6" fillId="0" borderId="0" xfId="50" applyFont="1" applyFill="1" applyAlignment="1">
      <alignment vertical="center"/>
    </xf>
    <xf numFmtId="0" fontId="7" fillId="0" borderId="0" xfId="50" applyFont="1" applyFill="1"/>
    <xf numFmtId="0" fontId="8" fillId="0" borderId="0" xfId="50" applyFont="1" applyFill="1"/>
    <xf numFmtId="0" fontId="1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0" fontId="1" fillId="0" borderId="0" xfId="50" applyFont="1" applyFill="1" applyAlignment="1">
      <alignment horizontal="left" vertical="center"/>
    </xf>
    <xf numFmtId="176" fontId="1" fillId="0" borderId="0" xfId="50" applyNumberFormat="1" applyFont="1" applyFill="1" applyAlignment="1">
      <alignment horizontal="center" vertical="center"/>
    </xf>
    <xf numFmtId="0" fontId="9" fillId="0" borderId="0" xfId="50" applyFont="1" applyFill="1" applyAlignment="1">
      <alignment horizontal="center" vertical="center" wrapText="1"/>
    </xf>
    <xf numFmtId="0" fontId="9" fillId="0" borderId="0" xfId="50" applyFont="1" applyFill="1" applyAlignment="1">
      <alignment horizontal="left" vertical="center" wrapText="1"/>
    </xf>
    <xf numFmtId="176" fontId="9" fillId="0" borderId="0" xfId="50" applyNumberFormat="1" applyFont="1" applyFill="1" applyAlignment="1">
      <alignment horizontal="center" vertical="center" wrapText="1"/>
    </xf>
    <xf numFmtId="0" fontId="10" fillId="0" borderId="0" xfId="50" applyFont="1" applyFill="1" applyAlignment="1">
      <alignment horizontal="left" vertical="center" wrapText="1"/>
    </xf>
    <xf numFmtId="0" fontId="10" fillId="0" borderId="0" xfId="50" applyFont="1" applyFill="1" applyAlignment="1">
      <alignment horizontal="center" vertical="center" wrapText="1"/>
    </xf>
    <xf numFmtId="176" fontId="10" fillId="0" borderId="0" xfId="50" applyNumberFormat="1" applyFont="1" applyFill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176" fontId="6" fillId="0" borderId="3" xfId="50" applyNumberFormat="1" applyFont="1" applyFill="1" applyBorder="1" applyAlignment="1">
      <alignment horizontal="center" vertical="center" wrapText="1"/>
    </xf>
    <xf numFmtId="176" fontId="6" fillId="0" borderId="4" xfId="50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left" vertical="center"/>
    </xf>
    <xf numFmtId="0" fontId="11" fillId="0" borderId="5" xfId="50" applyFont="1" applyFill="1" applyBorder="1" applyAlignment="1">
      <alignment horizontal="center" vertical="center" wrapText="1"/>
    </xf>
    <xf numFmtId="176" fontId="11" fillId="0" borderId="6" xfId="50" applyNumberFormat="1" applyFont="1" applyFill="1" applyBorder="1" applyAlignment="1">
      <alignment horizontal="center" vertical="center" wrapText="1"/>
    </xf>
    <xf numFmtId="0" fontId="11" fillId="0" borderId="5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>
      <alignment horizontal="center" vertical="center" wrapText="1"/>
    </xf>
    <xf numFmtId="176" fontId="11" fillId="0" borderId="5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11" fillId="0" borderId="7" xfId="50" applyFont="1" applyFill="1" applyBorder="1" applyAlignment="1">
      <alignment horizontal="center" vertical="center" wrapText="1"/>
    </xf>
    <xf numFmtId="0" fontId="11" fillId="0" borderId="7" xfId="50" applyFont="1" applyFill="1" applyBorder="1" applyAlignment="1">
      <alignment horizontal="left" vertical="center" wrapText="1"/>
    </xf>
    <xf numFmtId="0" fontId="11" fillId="0" borderId="3" xfId="50" applyFont="1" applyFill="1" applyBorder="1" applyAlignment="1">
      <alignment horizontal="left"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left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left" vertical="center" wrapText="1"/>
    </xf>
    <xf numFmtId="176" fontId="12" fillId="0" borderId="5" xfId="5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left" vertical="center" wrapText="1"/>
    </xf>
    <xf numFmtId="0" fontId="12" fillId="0" borderId="7" xfId="50" applyFont="1" applyFill="1" applyBorder="1" applyAlignment="1">
      <alignment horizontal="center" vertical="center" wrapText="1"/>
    </xf>
    <xf numFmtId="0" fontId="12" fillId="0" borderId="7" xfId="50" applyFont="1" applyFill="1" applyBorder="1" applyAlignment="1">
      <alignment horizontal="left" vertical="center" wrapText="1"/>
    </xf>
    <xf numFmtId="49" fontId="11" fillId="0" borderId="5" xfId="50" applyNumberFormat="1" applyFont="1" applyFill="1" applyBorder="1" applyAlignment="1">
      <alignment horizontal="center" vertical="center" wrapText="1"/>
    </xf>
    <xf numFmtId="49" fontId="12" fillId="0" borderId="5" xfId="50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left" vertical="center"/>
    </xf>
    <xf numFmtId="176" fontId="6" fillId="0" borderId="5" xfId="50" applyNumberFormat="1" applyFont="1" applyFill="1" applyBorder="1" applyAlignment="1">
      <alignment horizontal="center" vertical="center"/>
    </xf>
    <xf numFmtId="0" fontId="11" fillId="0" borderId="5" xfId="50" applyFont="1" applyFill="1" applyBorder="1" applyAlignment="1">
      <alignment horizontal="center" vertical="center"/>
    </xf>
    <xf numFmtId="176" fontId="11" fillId="0" borderId="5" xfId="50" applyNumberFormat="1" applyFont="1" applyFill="1" applyBorder="1" applyAlignment="1">
      <alignment horizontal="center" vertical="center"/>
    </xf>
    <xf numFmtId="0" fontId="11" fillId="0" borderId="6" xfId="50" applyFont="1" applyFill="1" applyBorder="1" applyAlignment="1">
      <alignment horizontal="center" vertical="center" wrapText="1"/>
    </xf>
    <xf numFmtId="176" fontId="13" fillId="0" borderId="6" xfId="50" applyNumberFormat="1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177" fontId="11" fillId="0" borderId="6" xfId="50" applyNumberFormat="1" applyFont="1" applyFill="1" applyBorder="1" applyAlignment="1">
      <alignment horizontal="center" vertical="center" wrapText="1"/>
    </xf>
    <xf numFmtId="178" fontId="11" fillId="0" borderId="5" xfId="50" applyNumberFormat="1" applyFont="1" applyFill="1" applyBorder="1" applyAlignment="1">
      <alignment horizontal="center" vertical="center" wrapText="1"/>
    </xf>
    <xf numFmtId="178" fontId="11" fillId="0" borderId="6" xfId="50" applyNumberFormat="1" applyFont="1" applyFill="1" applyBorder="1" applyAlignment="1">
      <alignment horizontal="center" vertical="center" wrapText="1"/>
    </xf>
    <xf numFmtId="177" fontId="11" fillId="0" borderId="5" xfId="50" applyNumberFormat="1" applyFont="1" applyFill="1" applyBorder="1" applyAlignment="1">
      <alignment horizontal="center" vertical="center" wrapText="1"/>
    </xf>
    <xf numFmtId="179" fontId="11" fillId="0" borderId="5" xfId="50" applyNumberFormat="1" applyFont="1" applyFill="1" applyBorder="1" applyAlignment="1">
      <alignment horizontal="center" vertical="center" wrapText="1"/>
    </xf>
    <xf numFmtId="180" fontId="6" fillId="0" borderId="5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9" xfId="50" applyFont="1" applyFill="1" applyBorder="1" applyAlignment="1">
      <alignment horizontal="center" vertical="center" wrapText="1"/>
    </xf>
    <xf numFmtId="176" fontId="11" fillId="0" borderId="5" xfId="50" applyNumberFormat="1" applyFont="1" applyFill="1" applyBorder="1" applyAlignment="1">
      <alignment horizontal="left" vertical="center" wrapText="1"/>
    </xf>
    <xf numFmtId="176" fontId="11" fillId="0" borderId="10" xfId="50" applyNumberFormat="1" applyFont="1" applyFill="1" applyBorder="1" applyAlignment="1">
      <alignment horizontal="left" vertical="center" wrapText="1"/>
    </xf>
    <xf numFmtId="176" fontId="6" fillId="0" borderId="5" xfId="50" applyNumberFormat="1" applyFont="1" applyFill="1" applyBorder="1" applyAlignment="1">
      <alignment horizontal="center" vertical="center" wrapText="1"/>
    </xf>
    <xf numFmtId="176" fontId="6" fillId="0" borderId="10" xfId="50" applyNumberFormat="1" applyFont="1" applyFill="1" applyBorder="1" applyAlignment="1">
      <alignment horizontal="left" vertical="center" wrapText="1"/>
    </xf>
    <xf numFmtId="0" fontId="3" fillId="0" borderId="5" xfId="50" applyFont="1" applyFill="1" applyBorder="1" applyAlignment="1">
      <alignment vertical="center"/>
    </xf>
    <xf numFmtId="176" fontId="11" fillId="0" borderId="10" xfId="50" applyNumberFormat="1" applyFont="1" applyFill="1" applyBorder="1" applyAlignment="1">
      <alignment horizontal="center" vertical="center" wrapText="1"/>
    </xf>
    <xf numFmtId="0" fontId="1" fillId="0" borderId="10" xfId="50" applyFont="1" applyFill="1" applyBorder="1" applyAlignment="1">
      <alignment horizontal="left" vertical="center"/>
    </xf>
    <xf numFmtId="0" fontId="6" fillId="0" borderId="10" xfId="5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/>
    </xf>
    <xf numFmtId="0" fontId="11" fillId="0" borderId="7" xfId="5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0" fontId="12" fillId="0" borderId="5" xfId="50" applyFont="1" applyFill="1" applyBorder="1" applyAlignment="1">
      <alignment horizontal="center" vertical="center"/>
    </xf>
    <xf numFmtId="0" fontId="12" fillId="0" borderId="5" xfId="5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176" fontId="12" fillId="0" borderId="5" xfId="5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2" fillId="0" borderId="3" xfId="5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6" fillId="0" borderId="11" xfId="50" applyFont="1" applyFill="1" applyBorder="1" applyAlignment="1">
      <alignment horizontal="center" vertical="center" wrapText="1"/>
    </xf>
    <xf numFmtId="0" fontId="6" fillId="0" borderId="12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0" fontId="6" fillId="0" borderId="11" xfId="50" applyFont="1" applyFill="1" applyBorder="1" applyAlignment="1">
      <alignment horizontal="center" vertical="center"/>
    </xf>
    <xf numFmtId="176" fontId="6" fillId="0" borderId="5" xfId="50" applyNumberFormat="1" applyFont="1" applyFill="1" applyBorder="1" applyAlignment="1">
      <alignment horizontal="left" vertical="center"/>
    </xf>
    <xf numFmtId="178" fontId="6" fillId="0" borderId="5" xfId="50" applyNumberFormat="1" applyFont="1" applyFill="1" applyBorder="1" applyAlignment="1">
      <alignment horizontal="center" vertical="center"/>
    </xf>
    <xf numFmtId="177" fontId="11" fillId="0" borderId="5" xfId="50" applyNumberFormat="1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left" vertical="center"/>
    </xf>
    <xf numFmtId="0" fontId="2" fillId="0" borderId="10" xfId="50" applyFont="1" applyFill="1" applyBorder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0" fontId="17" fillId="0" borderId="1" xfId="50" applyFont="1" applyBorder="1" applyAlignment="1">
      <alignment horizontal="center" vertical="center"/>
    </xf>
    <xf numFmtId="0" fontId="17" fillId="0" borderId="1" xfId="50" applyFont="1" applyBorder="1" applyAlignment="1">
      <alignment horizontal="center" vertical="center" wrapText="1"/>
    </xf>
    <xf numFmtId="0" fontId="18" fillId="0" borderId="1" xfId="50" applyFont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/>
    </xf>
    <xf numFmtId="0" fontId="20" fillId="0" borderId="5" xfId="50" applyFont="1" applyBorder="1" applyAlignment="1">
      <alignment horizontal="center" vertical="center"/>
    </xf>
    <xf numFmtId="0" fontId="17" fillId="0" borderId="5" xfId="50" applyFont="1" applyBorder="1" applyAlignment="1">
      <alignment horizontal="center" vertical="center"/>
    </xf>
    <xf numFmtId="0" fontId="18" fillId="0" borderId="5" xfId="50" applyFont="1" applyBorder="1" applyAlignment="1">
      <alignment horizontal="center" vertical="center"/>
    </xf>
    <xf numFmtId="0" fontId="17" fillId="0" borderId="5" xfId="50" applyFont="1" applyBorder="1" applyAlignment="1">
      <alignment horizontal="center" vertical="center" wrapText="1"/>
    </xf>
    <xf numFmtId="0" fontId="18" fillId="0" borderId="5" xfId="50" applyFont="1" applyFill="1" applyBorder="1" applyAlignment="1">
      <alignment horizontal="center" vertical="center"/>
    </xf>
    <xf numFmtId="0" fontId="20" fillId="0" borderId="5" xfId="50" applyFont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341FF7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view="pageBreakPreview" zoomScaleNormal="100" topLeftCell="A4" workbookViewId="0">
      <selection activeCell="A1" sqref="A1:Z1"/>
    </sheetView>
  </sheetViews>
  <sheetFormatPr defaultColWidth="12" defaultRowHeight="27" customHeight="1"/>
  <cols>
    <col min="1" max="1" width="10.7142857142857" style="99" customWidth="1"/>
    <col min="2" max="2" width="26.1428571428571" style="99" customWidth="1"/>
    <col min="3" max="23" width="13.2857142857143" style="99" customWidth="1"/>
    <col min="24" max="24" width="15.5714285714286" style="99" customWidth="1"/>
    <col min="25" max="25" width="21.4285714285714" style="99" customWidth="1"/>
    <col min="26" max="26" width="24.1428571428571" style="99" customWidth="1"/>
    <col min="27" max="16384" width="12" style="99" customWidth="1"/>
  </cols>
  <sheetData>
    <row r="1" s="99" customFormat="1" ht="48" customHeight="1" spans="1:26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="99" customFormat="1" ht="60" customHeight="1" spans="1:26">
      <c r="A2" s="102" t="s">
        <v>1</v>
      </c>
      <c r="B2" s="102" t="s">
        <v>2</v>
      </c>
      <c r="C2" s="103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12" t="s">
        <v>10</v>
      </c>
      <c r="K2" s="112" t="s">
        <v>11</v>
      </c>
      <c r="L2" s="104" t="s">
        <v>12</v>
      </c>
      <c r="M2" s="104" t="s">
        <v>8</v>
      </c>
      <c r="N2" s="104" t="s">
        <v>13</v>
      </c>
      <c r="O2" s="104" t="s">
        <v>14</v>
      </c>
      <c r="P2" s="104" t="s">
        <v>15</v>
      </c>
      <c r="Q2" s="104" t="s">
        <v>16</v>
      </c>
      <c r="R2" s="104" t="s">
        <v>17</v>
      </c>
      <c r="S2" s="104" t="s">
        <v>18</v>
      </c>
      <c r="T2" s="104" t="s">
        <v>19</v>
      </c>
      <c r="U2" s="104" t="s">
        <v>20</v>
      </c>
      <c r="V2" s="104" t="s">
        <v>21</v>
      </c>
      <c r="W2" s="104" t="s">
        <v>22</v>
      </c>
      <c r="X2" s="109" t="s">
        <v>23</v>
      </c>
      <c r="Y2" s="109" t="s">
        <v>24</v>
      </c>
      <c r="Z2" s="107" t="s">
        <v>25</v>
      </c>
    </row>
    <row r="3" s="100" customFormat="1" ht="36" customHeight="1" spans="1:26">
      <c r="A3" s="105"/>
      <c r="B3" s="105" t="s">
        <v>26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5"/>
      <c r="Y3" s="105"/>
      <c r="Z3" s="105"/>
    </row>
    <row r="4" s="99" customFormat="1" ht="47" customHeight="1" spans="1:26">
      <c r="A4" s="107">
        <v>1</v>
      </c>
      <c r="B4" s="107" t="str">
        <f>+'招标清单（按交楼标准）2024.9.25'!B5</f>
        <v>混凝土工程</v>
      </c>
      <c r="C4" s="108">
        <v>151621.81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7">
        <f>SUM(D4:W4)</f>
        <v>0</v>
      </c>
      <c r="Y4" s="107">
        <f>+X4/C4</f>
        <v>0</v>
      </c>
      <c r="Z4" s="109"/>
    </row>
    <row r="5" s="99" customFormat="1" ht="47" customHeight="1" spans="1:26">
      <c r="A5" s="107">
        <v>2</v>
      </c>
      <c r="B5" s="107" t="str">
        <f>+'招标清单（按交楼标准）2024.9.25'!B10</f>
        <v>砌筑工程</v>
      </c>
      <c r="C5" s="108">
        <v>151621.81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7">
        <f t="shared" ref="X5:X13" si="0">SUM(D5:W5)</f>
        <v>0</v>
      </c>
      <c r="Y5" s="107">
        <f t="shared" ref="Y5:Y13" si="1">+X5/C5</f>
        <v>0</v>
      </c>
      <c r="Z5" s="109"/>
    </row>
    <row r="6" s="99" customFormat="1" ht="47" customHeight="1" spans="1:26">
      <c r="A6" s="107">
        <v>3</v>
      </c>
      <c r="B6" s="107" t="str">
        <f>+'招标清单（按交楼标准）2024.9.25'!B25</f>
        <v>抹灰工程</v>
      </c>
      <c r="C6" s="108">
        <v>151621.81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7">
        <f t="shared" si="0"/>
        <v>0</v>
      </c>
      <c r="Y6" s="107">
        <f t="shared" si="1"/>
        <v>0</v>
      </c>
      <c r="Z6" s="109"/>
    </row>
    <row r="7" s="99" customFormat="1" ht="47" customHeight="1" spans="1:26">
      <c r="A7" s="107">
        <v>4</v>
      </c>
      <c r="B7" s="107" t="str">
        <f>+'招标清单（按交楼标准）2024.9.25'!B31</f>
        <v>楼地面工程</v>
      </c>
      <c r="C7" s="108">
        <v>151621.81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7">
        <f t="shared" si="0"/>
        <v>0</v>
      </c>
      <c r="Y7" s="107">
        <f t="shared" si="1"/>
        <v>0</v>
      </c>
      <c r="Z7" s="109"/>
    </row>
    <row r="8" s="99" customFormat="1" ht="47" customHeight="1" spans="1:26">
      <c r="A8" s="107">
        <v>5</v>
      </c>
      <c r="B8" s="109" t="str">
        <f>+'招标清单（按交楼标准）2024.9.25'!B40</f>
        <v>屋面工程</v>
      </c>
      <c r="C8" s="108">
        <v>151621.81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7">
        <f t="shared" si="0"/>
        <v>0</v>
      </c>
      <c r="Y8" s="107">
        <f t="shared" si="1"/>
        <v>0</v>
      </c>
      <c r="Z8" s="109"/>
    </row>
    <row r="9" s="99" customFormat="1" ht="51" customHeight="1" spans="1:26">
      <c r="A9" s="107">
        <v>6</v>
      </c>
      <c r="B9" s="109" t="str">
        <f>+'招标清单（按交楼标准）2024.9.25'!B44</f>
        <v>油漆、涂料工程</v>
      </c>
      <c r="C9" s="108">
        <v>151621.81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7">
        <f t="shared" si="0"/>
        <v>0</v>
      </c>
      <c r="Y9" s="107">
        <f t="shared" si="1"/>
        <v>0</v>
      </c>
      <c r="Z9" s="109"/>
    </row>
    <row r="10" s="99" customFormat="1" ht="47" customHeight="1" spans="1:26">
      <c r="A10" s="107">
        <v>7</v>
      </c>
      <c r="B10" s="107" t="str">
        <f>+'招标清单（按交楼标准）2024.9.25'!B50</f>
        <v>其他工程</v>
      </c>
      <c r="C10" s="108">
        <v>151621.81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07">
        <f t="shared" si="0"/>
        <v>0</v>
      </c>
      <c r="Y10" s="107">
        <f t="shared" si="1"/>
        <v>0</v>
      </c>
      <c r="Z10" s="109"/>
    </row>
    <row r="11" s="99" customFormat="1" ht="53" customHeight="1" spans="1:26">
      <c r="A11" s="107">
        <v>8</v>
      </c>
      <c r="B11" s="109" t="str">
        <f>+'招标清单（按交楼标准）2024.9.25'!B54</f>
        <v>临时设施、安全文明施工工程</v>
      </c>
      <c r="C11" s="108">
        <v>151621.81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7">
        <f t="shared" si="0"/>
        <v>0</v>
      </c>
      <c r="Y11" s="107">
        <f t="shared" si="1"/>
        <v>0</v>
      </c>
      <c r="Z11" s="109"/>
    </row>
    <row r="12" s="99" customFormat="1" ht="53" customHeight="1" spans="1:26">
      <c r="A12" s="107">
        <v>9</v>
      </c>
      <c r="B12" s="107" t="str">
        <f>+'招标清单（按交楼标准）2024.9.25'!B65</f>
        <v>植筋工程</v>
      </c>
      <c r="C12" s="108">
        <v>151621.81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7">
        <f t="shared" si="0"/>
        <v>0</v>
      </c>
      <c r="Y12" s="107">
        <f t="shared" si="1"/>
        <v>0</v>
      </c>
      <c r="Z12" s="109"/>
    </row>
    <row r="13" s="99" customFormat="1" ht="36" customHeight="1" spans="1:26">
      <c r="A13" s="107">
        <v>10</v>
      </c>
      <c r="B13" s="107" t="str">
        <f>+'招标清单（按交楼标准）2024.9.25'!B75</f>
        <v>室外工程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7"/>
      <c r="Y13" s="107"/>
      <c r="Z13" s="107"/>
    </row>
    <row r="14" s="100" customFormat="1" ht="36" customHeight="1" spans="1:26">
      <c r="A14" s="107" t="s">
        <v>27</v>
      </c>
      <c r="B14" s="111" t="s">
        <v>28</v>
      </c>
      <c r="C14" s="106"/>
      <c r="D14" s="106">
        <f>SUM(D4:D13)</f>
        <v>0</v>
      </c>
      <c r="E14" s="106">
        <f t="shared" ref="E14:O14" si="2">SUM(E4:E13)</f>
        <v>0</v>
      </c>
      <c r="F14" s="106">
        <f t="shared" si="2"/>
        <v>0</v>
      </c>
      <c r="G14" s="106">
        <f t="shared" si="2"/>
        <v>0</v>
      </c>
      <c r="H14" s="106">
        <f t="shared" si="2"/>
        <v>0</v>
      </c>
      <c r="I14" s="106">
        <f t="shared" si="2"/>
        <v>0</v>
      </c>
      <c r="J14" s="106">
        <f t="shared" si="2"/>
        <v>0</v>
      </c>
      <c r="K14" s="106">
        <f t="shared" si="2"/>
        <v>0</v>
      </c>
      <c r="L14" s="106">
        <f t="shared" si="2"/>
        <v>0</v>
      </c>
      <c r="M14" s="106">
        <f t="shared" ref="M14:Y14" si="3">SUM(M4:M13)</f>
        <v>0</v>
      </c>
      <c r="N14" s="106">
        <f t="shared" si="3"/>
        <v>0</v>
      </c>
      <c r="O14" s="106">
        <f t="shared" si="3"/>
        <v>0</v>
      </c>
      <c r="P14" s="106">
        <f t="shared" si="3"/>
        <v>0</v>
      </c>
      <c r="Q14" s="106">
        <f t="shared" si="3"/>
        <v>0</v>
      </c>
      <c r="R14" s="106">
        <f t="shared" si="3"/>
        <v>0</v>
      </c>
      <c r="S14" s="106">
        <f t="shared" si="3"/>
        <v>0</v>
      </c>
      <c r="T14" s="106">
        <f t="shared" si="3"/>
        <v>0</v>
      </c>
      <c r="U14" s="106">
        <f t="shared" si="3"/>
        <v>0</v>
      </c>
      <c r="V14" s="106">
        <f t="shared" si="3"/>
        <v>0</v>
      </c>
      <c r="W14" s="106">
        <f t="shared" si="3"/>
        <v>0</v>
      </c>
      <c r="X14" s="106">
        <f t="shared" si="3"/>
        <v>0</v>
      </c>
      <c r="Y14" s="106">
        <f t="shared" si="3"/>
        <v>0</v>
      </c>
      <c r="Z14" s="106"/>
    </row>
    <row r="15" s="100" customFormat="1" ht="36" customHeight="1" spans="1:26">
      <c r="A15" s="105" t="s">
        <v>29</v>
      </c>
      <c r="B15" s="105" t="s">
        <v>30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13" t="s">
        <v>31</v>
      </c>
    </row>
    <row r="16" s="100" customFormat="1" ht="36" customHeight="1" spans="1:26">
      <c r="A16" s="105" t="s">
        <v>32</v>
      </c>
      <c r="B16" s="105" t="s">
        <v>33</v>
      </c>
      <c r="C16" s="105"/>
      <c r="D16" s="105">
        <f>+D15+D14</f>
        <v>0</v>
      </c>
      <c r="E16" s="105">
        <f t="shared" ref="E16:N16" si="4">+E15+E14</f>
        <v>0</v>
      </c>
      <c r="F16" s="105">
        <f t="shared" si="4"/>
        <v>0</v>
      </c>
      <c r="G16" s="105">
        <f t="shared" si="4"/>
        <v>0</v>
      </c>
      <c r="H16" s="105">
        <f t="shared" si="4"/>
        <v>0</v>
      </c>
      <c r="I16" s="105">
        <f t="shared" si="4"/>
        <v>0</v>
      </c>
      <c r="J16" s="105">
        <f t="shared" si="4"/>
        <v>0</v>
      </c>
      <c r="K16" s="105">
        <f t="shared" si="4"/>
        <v>0</v>
      </c>
      <c r="L16" s="105">
        <f t="shared" si="4"/>
        <v>0</v>
      </c>
      <c r="M16" s="105">
        <f t="shared" ref="M16:X16" si="5">+M15+M14</f>
        <v>0</v>
      </c>
      <c r="N16" s="105">
        <f t="shared" si="5"/>
        <v>0</v>
      </c>
      <c r="O16" s="105">
        <f t="shared" si="5"/>
        <v>0</v>
      </c>
      <c r="P16" s="105">
        <f t="shared" si="5"/>
        <v>0</v>
      </c>
      <c r="Q16" s="105">
        <f t="shared" si="5"/>
        <v>0</v>
      </c>
      <c r="R16" s="105">
        <f t="shared" si="5"/>
        <v>0</v>
      </c>
      <c r="S16" s="105">
        <f t="shared" si="5"/>
        <v>0</v>
      </c>
      <c r="T16" s="105">
        <f t="shared" si="5"/>
        <v>0</v>
      </c>
      <c r="U16" s="105">
        <f t="shared" si="5"/>
        <v>0</v>
      </c>
      <c r="V16" s="105">
        <f t="shared" si="5"/>
        <v>0</v>
      </c>
      <c r="W16" s="105">
        <f t="shared" si="5"/>
        <v>0</v>
      </c>
      <c r="X16" s="105">
        <f t="shared" si="5"/>
        <v>0</v>
      </c>
      <c r="Y16" s="105"/>
      <c r="Z16" s="105"/>
    </row>
  </sheetData>
  <mergeCells count="1">
    <mergeCell ref="A1:Z1"/>
  </mergeCells>
  <pageMargins left="0.75" right="0.75" top="1" bottom="1" header="0.5" footer="0.5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Below="0"/>
  </sheetPr>
  <dimension ref="A1:AF102"/>
  <sheetViews>
    <sheetView showGridLines="0" tabSelected="1" view="pageBreakPreview" zoomScale="85" zoomScaleNormal="85" workbookViewId="0">
      <pane ySplit="4" topLeftCell="A7" activePane="bottomLeft" state="frozen"/>
      <selection/>
      <selection pane="bottomLeft" activeCell="D11" sqref="D11:D17"/>
    </sheetView>
  </sheetViews>
  <sheetFormatPr defaultColWidth="9" defaultRowHeight="11.25"/>
  <cols>
    <col min="1" max="1" width="8.44761904761905" style="3" customWidth="1"/>
    <col min="2" max="2" width="28.1428571428571" style="10" customWidth="1"/>
    <col min="3" max="3" width="23.8571428571429" style="11" customWidth="1"/>
    <col min="4" max="4" width="49.2857142857143" style="12" customWidth="1"/>
    <col min="5" max="5" width="25.2095238095238" style="10" customWidth="1"/>
    <col min="6" max="6" width="11" style="10" customWidth="1"/>
    <col min="7" max="7" width="15.3047619047619" style="13" customWidth="1"/>
    <col min="8" max="8" width="11" style="13" customWidth="1"/>
    <col min="9" max="11" width="11" style="10" customWidth="1"/>
    <col min="12" max="12" width="11.4285714285714" style="10" customWidth="1"/>
    <col min="13" max="28" width="11" style="10" customWidth="1"/>
    <col min="29" max="29" width="14.1142857142857" style="10" customWidth="1"/>
    <col min="30" max="30" width="12" style="10" customWidth="1"/>
    <col min="31" max="31" width="14.8571428571429" style="13" customWidth="1"/>
    <col min="32" max="32" width="25.2857142857143" style="12" customWidth="1"/>
    <col min="33" max="16384" width="9" style="1"/>
  </cols>
  <sheetData>
    <row r="1" s="1" customFormat="1" ht="33" customHeight="1" spans="1:32">
      <c r="A1" s="14" t="s">
        <v>34</v>
      </c>
      <c r="B1" s="14"/>
      <c r="C1" s="14"/>
      <c r="D1" s="15"/>
      <c r="E1" s="14"/>
      <c r="F1" s="14"/>
      <c r="G1" s="16"/>
      <c r="H1" s="16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6"/>
      <c r="AF1" s="15"/>
    </row>
    <row r="2" s="2" customFormat="1" ht="34" customHeight="1" spans="1:32">
      <c r="A2" s="17" t="s">
        <v>35</v>
      </c>
      <c r="B2" s="18"/>
      <c r="C2" s="18"/>
      <c r="D2" s="17"/>
      <c r="E2" s="17"/>
      <c r="F2" s="17"/>
      <c r="G2" s="19"/>
      <c r="H2" s="19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64"/>
      <c r="AF2" s="65"/>
    </row>
    <row r="3" s="3" customFormat="1" ht="24" customHeight="1" spans="1:32">
      <c r="A3" s="20" t="s">
        <v>1</v>
      </c>
      <c r="B3" s="20" t="s">
        <v>2</v>
      </c>
      <c r="C3" s="20" t="s">
        <v>36</v>
      </c>
      <c r="D3" s="20" t="s">
        <v>37</v>
      </c>
      <c r="E3" s="20" t="s">
        <v>38</v>
      </c>
      <c r="F3" s="20" t="s">
        <v>39</v>
      </c>
      <c r="G3" s="21" t="s">
        <v>40</v>
      </c>
      <c r="H3" s="22" t="s">
        <v>41</v>
      </c>
      <c r="I3" s="22" t="s">
        <v>42</v>
      </c>
      <c r="J3" s="22" t="s">
        <v>43</v>
      </c>
      <c r="K3" s="22" t="s">
        <v>44</v>
      </c>
      <c r="L3" s="22" t="s">
        <v>45</v>
      </c>
      <c r="M3" s="22" t="s">
        <v>46</v>
      </c>
      <c r="N3" s="22" t="s">
        <v>47</v>
      </c>
      <c r="O3" s="22" t="s">
        <v>48</v>
      </c>
      <c r="P3" s="22" t="s">
        <v>49</v>
      </c>
      <c r="Q3" s="22" t="s">
        <v>50</v>
      </c>
      <c r="R3" s="22" t="s">
        <v>51</v>
      </c>
      <c r="S3" s="22" t="s">
        <v>52</v>
      </c>
      <c r="T3" s="22" t="s">
        <v>53</v>
      </c>
      <c r="U3" s="22" t="s">
        <v>54</v>
      </c>
      <c r="V3" s="22" t="s">
        <v>55</v>
      </c>
      <c r="W3" s="22" t="s">
        <v>56</v>
      </c>
      <c r="X3" s="22" t="s">
        <v>57</v>
      </c>
      <c r="Y3" s="22" t="s">
        <v>58</v>
      </c>
      <c r="Z3" s="22" t="s">
        <v>59</v>
      </c>
      <c r="AA3" s="66" t="s">
        <v>60</v>
      </c>
      <c r="AB3" s="66" t="s">
        <v>61</v>
      </c>
      <c r="AC3" s="66" t="s">
        <v>62</v>
      </c>
      <c r="AD3" s="21" t="s">
        <v>63</v>
      </c>
      <c r="AE3" s="21" t="s">
        <v>64</v>
      </c>
      <c r="AF3" s="67" t="s">
        <v>25</v>
      </c>
    </row>
    <row r="4" s="3" customFormat="1" ht="31" customHeight="1" spans="1:32">
      <c r="A4" s="23"/>
      <c r="B4" s="23"/>
      <c r="C4" s="23"/>
      <c r="D4" s="23"/>
      <c r="E4" s="23"/>
      <c r="F4" s="23"/>
      <c r="G4" s="24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68"/>
      <c r="AB4" s="68"/>
      <c r="AC4" s="68"/>
      <c r="AD4" s="24"/>
      <c r="AE4" s="24"/>
      <c r="AF4" s="69"/>
    </row>
    <row r="5" s="4" customFormat="1" ht="33" customHeight="1" spans="1:32">
      <c r="A5" s="26">
        <v>1</v>
      </c>
      <c r="B5" s="26" t="s">
        <v>65</v>
      </c>
      <c r="C5" s="27"/>
      <c r="D5" s="28"/>
      <c r="E5" s="29"/>
      <c r="F5" s="29"/>
      <c r="G5" s="30"/>
      <c r="H5" s="30"/>
      <c r="I5" s="2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33"/>
      <c r="AF5" s="28"/>
    </row>
    <row r="6" s="1" customFormat="1" ht="148" customHeight="1" spans="1:32">
      <c r="A6" s="29">
        <v>1.1</v>
      </c>
      <c r="B6" s="29" t="s">
        <v>66</v>
      </c>
      <c r="C6" s="29" t="s">
        <v>67</v>
      </c>
      <c r="D6" s="31" t="s">
        <v>68</v>
      </c>
      <c r="E6" s="32" t="s">
        <v>69</v>
      </c>
      <c r="F6" s="29" t="s">
        <v>70</v>
      </c>
      <c r="G6" s="33">
        <f>SUM(H6:Z6)</f>
        <v>30599.13</v>
      </c>
      <c r="H6" s="33">
        <v>2601</v>
      </c>
      <c r="I6" s="30">
        <v>2124</v>
      </c>
      <c r="J6" s="30">
        <v>2632.2</v>
      </c>
      <c r="K6" s="30">
        <v>2124</v>
      </c>
      <c r="L6" s="55">
        <v>2632.2</v>
      </c>
      <c r="M6" s="55">
        <v>2601</v>
      </c>
      <c r="N6" s="30">
        <v>769.41</v>
      </c>
      <c r="O6" s="55"/>
      <c r="P6" s="55"/>
      <c r="Q6" s="33">
        <v>1980</v>
      </c>
      <c r="R6" s="33">
        <v>2915.29</v>
      </c>
      <c r="S6" s="33">
        <v>2124</v>
      </c>
      <c r="T6" s="33">
        <v>3134.27</v>
      </c>
      <c r="U6" s="33">
        <v>2421</v>
      </c>
      <c r="V6" s="33">
        <v>55.08</v>
      </c>
      <c r="W6" s="33">
        <v>22.9</v>
      </c>
      <c r="X6" s="33">
        <v>22.28</v>
      </c>
      <c r="Y6" s="33">
        <v>2440.5</v>
      </c>
      <c r="Z6" s="55"/>
      <c r="AA6" s="55"/>
      <c r="AB6" s="55"/>
      <c r="AC6" s="29"/>
      <c r="AD6" s="30"/>
      <c r="AE6" s="33"/>
      <c r="AF6" s="35"/>
    </row>
    <row r="7" s="1" customFormat="1" ht="125" customHeight="1" spans="1:32">
      <c r="A7" s="34">
        <v>1.2</v>
      </c>
      <c r="B7" s="29" t="s">
        <v>71</v>
      </c>
      <c r="C7" s="29" t="s">
        <v>67</v>
      </c>
      <c r="D7" s="35" t="s">
        <v>72</v>
      </c>
      <c r="E7" s="29" t="s">
        <v>73</v>
      </c>
      <c r="F7" s="29" t="s">
        <v>70</v>
      </c>
      <c r="G7" s="33">
        <f>SUM(H7:Z7)</f>
        <v>151031.705</v>
      </c>
      <c r="H7" s="30">
        <v>12810.54</v>
      </c>
      <c r="I7" s="30">
        <v>10611.27</v>
      </c>
      <c r="J7" s="30">
        <v>13290.14</v>
      </c>
      <c r="K7" s="30">
        <v>10866.54</v>
      </c>
      <c r="L7" s="30">
        <v>12946.68</v>
      </c>
      <c r="M7" s="30">
        <v>13046.26</v>
      </c>
      <c r="N7" s="30">
        <v>2428.98</v>
      </c>
      <c r="O7" s="30">
        <v>0</v>
      </c>
      <c r="P7" s="30">
        <v>0</v>
      </c>
      <c r="Q7" s="30">
        <v>9824.08</v>
      </c>
      <c r="R7" s="30">
        <v>14356.91</v>
      </c>
      <c r="S7" s="30">
        <v>10547.27</v>
      </c>
      <c r="T7" s="30">
        <v>15455.45</v>
      </c>
      <c r="U7" s="30">
        <v>12208.13</v>
      </c>
      <c r="V7" s="30">
        <v>107.22</v>
      </c>
      <c r="W7" s="30">
        <v>53.615</v>
      </c>
      <c r="X7" s="30">
        <v>22.28</v>
      </c>
      <c r="Y7" s="30">
        <v>12456.34</v>
      </c>
      <c r="Z7" s="30">
        <v>0</v>
      </c>
      <c r="AA7" s="55"/>
      <c r="AB7" s="55"/>
      <c r="AC7" s="29"/>
      <c r="AD7" s="30"/>
      <c r="AE7" s="33"/>
      <c r="AF7" s="35"/>
    </row>
    <row r="8" s="1" customFormat="1" ht="121" customHeight="1" spans="1:32">
      <c r="A8" s="27">
        <v>1.3</v>
      </c>
      <c r="B8" s="29" t="s">
        <v>74</v>
      </c>
      <c r="C8" s="29" t="s">
        <v>75</v>
      </c>
      <c r="D8" s="35" t="s">
        <v>76</v>
      </c>
      <c r="E8" s="29" t="s">
        <v>77</v>
      </c>
      <c r="F8" s="29" t="s">
        <v>78</v>
      </c>
      <c r="G8" s="33">
        <f>SUM(H8:Z8)</f>
        <v>6516.798</v>
      </c>
      <c r="H8" s="30"/>
      <c r="I8" s="55"/>
      <c r="J8" s="30"/>
      <c r="K8" s="55"/>
      <c r="L8" s="55"/>
      <c r="M8" s="55"/>
      <c r="N8" s="30"/>
      <c r="O8" s="56">
        <v>811.218</v>
      </c>
      <c r="P8" s="55">
        <v>5705.58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29"/>
      <c r="AD8" s="29"/>
      <c r="AE8" s="33"/>
      <c r="AF8" s="35"/>
    </row>
    <row r="9" s="1" customFormat="1" ht="43" customHeight="1" spans="1:32">
      <c r="A9" s="29">
        <v>1.4</v>
      </c>
      <c r="B9" s="29" t="s">
        <v>79</v>
      </c>
      <c r="C9" s="29" t="s">
        <v>80</v>
      </c>
      <c r="D9" s="35" t="s">
        <v>81</v>
      </c>
      <c r="E9" s="29" t="s">
        <v>82</v>
      </c>
      <c r="F9" s="29" t="s">
        <v>83</v>
      </c>
      <c r="G9" s="33">
        <f>SUM(H9:Z9)</f>
        <v>2211.96705</v>
      </c>
      <c r="H9" s="30">
        <v>185</v>
      </c>
      <c r="I9" s="30">
        <v>152</v>
      </c>
      <c r="J9" s="30">
        <v>204</v>
      </c>
      <c r="K9" s="30">
        <v>153</v>
      </c>
      <c r="L9" s="55">
        <v>203</v>
      </c>
      <c r="M9" s="55">
        <v>186</v>
      </c>
      <c r="N9" s="30"/>
      <c r="O9" s="55"/>
      <c r="P9" s="55"/>
      <c r="Q9" s="55">
        <v>148</v>
      </c>
      <c r="R9" s="55">
        <v>223</v>
      </c>
      <c r="S9" s="55">
        <v>155</v>
      </c>
      <c r="T9" s="55">
        <v>233</v>
      </c>
      <c r="U9" s="58">
        <v>183.12195</v>
      </c>
      <c r="V9" s="55"/>
      <c r="W9" s="55"/>
      <c r="X9" s="55"/>
      <c r="Y9" s="58">
        <v>186.8451</v>
      </c>
      <c r="Z9" s="55"/>
      <c r="AA9" s="55"/>
      <c r="AB9" s="55"/>
      <c r="AC9" s="55"/>
      <c r="AD9" s="55"/>
      <c r="AE9" s="33"/>
      <c r="AF9" s="35"/>
    </row>
    <row r="10" s="5" customFormat="1" ht="40" customHeight="1" spans="1:32">
      <c r="A10" s="27">
        <v>2</v>
      </c>
      <c r="B10" s="27" t="s">
        <v>84</v>
      </c>
      <c r="C10" s="27"/>
      <c r="D10" s="35"/>
      <c r="E10" s="29"/>
      <c r="F10" s="29"/>
      <c r="G10" s="30"/>
      <c r="H10" s="30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30"/>
      <c r="AF10" s="70"/>
    </row>
    <row r="11" s="5" customFormat="1" ht="32" customHeight="1" spans="1:32">
      <c r="A11" s="29">
        <v>2.1</v>
      </c>
      <c r="B11" s="29" t="s">
        <v>85</v>
      </c>
      <c r="C11" s="34" t="s">
        <v>86</v>
      </c>
      <c r="D11" s="36" t="s">
        <v>87</v>
      </c>
      <c r="E11" s="34" t="s">
        <v>77</v>
      </c>
      <c r="F11" s="29"/>
      <c r="G11" s="33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55"/>
      <c r="AB11" s="55"/>
      <c r="AC11" s="55"/>
      <c r="AD11" s="55"/>
      <c r="AE11" s="30"/>
      <c r="AF11" s="70" t="s">
        <v>88</v>
      </c>
    </row>
    <row r="12" s="5" customFormat="1" ht="32" customHeight="1" spans="1:32">
      <c r="A12" s="29" t="s">
        <v>89</v>
      </c>
      <c r="B12" s="29" t="s">
        <v>90</v>
      </c>
      <c r="C12" s="37"/>
      <c r="D12" s="38"/>
      <c r="E12" s="37"/>
      <c r="F12" s="29" t="s">
        <v>70</v>
      </c>
      <c r="G12" s="33"/>
      <c r="H12" s="30"/>
      <c r="I12" s="30"/>
      <c r="J12" s="30"/>
      <c r="K12" s="30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30"/>
      <c r="AF12" s="70" t="s">
        <v>88</v>
      </c>
    </row>
    <row r="13" s="5" customFormat="1" ht="32" customHeight="1" spans="1:32">
      <c r="A13" s="32" t="s">
        <v>91</v>
      </c>
      <c r="B13" s="32" t="s">
        <v>92</v>
      </c>
      <c r="C13" s="37"/>
      <c r="D13" s="38"/>
      <c r="E13" s="37"/>
      <c r="F13" s="32" t="s">
        <v>70</v>
      </c>
      <c r="G13" s="33">
        <f t="shared" ref="G11:G19" si="0">SUM(H13:Z13)</f>
        <v>2430.3802525</v>
      </c>
      <c r="H13" s="30">
        <v>249.7325</v>
      </c>
      <c r="I13" s="30">
        <v>180.405833333333</v>
      </c>
      <c r="J13" s="30"/>
      <c r="K13" s="30">
        <v>176.681666666667</v>
      </c>
      <c r="L13" s="55">
        <v>360.45</v>
      </c>
      <c r="M13" s="55"/>
      <c r="N13" s="55"/>
      <c r="O13" s="55"/>
      <c r="P13" s="55"/>
      <c r="Q13" s="30">
        <v>191.56956</v>
      </c>
      <c r="R13" s="30">
        <v>279.959745</v>
      </c>
      <c r="S13" s="30">
        <v>205.671765</v>
      </c>
      <c r="T13" s="30">
        <v>301.381275</v>
      </c>
      <c r="U13" s="30">
        <v>238.058535</v>
      </c>
      <c r="V13" s="30">
        <v>2.09079</v>
      </c>
      <c r="W13" s="30">
        <v>1.0454925</v>
      </c>
      <c r="X13" s="30">
        <v>0.43446</v>
      </c>
      <c r="Y13" s="30">
        <v>242.89863</v>
      </c>
      <c r="Z13" s="55"/>
      <c r="AA13" s="55"/>
      <c r="AB13" s="55"/>
      <c r="AC13" s="55"/>
      <c r="AD13" s="55"/>
      <c r="AE13" s="30"/>
      <c r="AF13" s="70"/>
    </row>
    <row r="14" s="5" customFormat="1" ht="32" customHeight="1" spans="1:32">
      <c r="A14" s="29" t="s">
        <v>93</v>
      </c>
      <c r="B14" s="29" t="s">
        <v>94</v>
      </c>
      <c r="C14" s="37"/>
      <c r="D14" s="38"/>
      <c r="E14" s="37"/>
      <c r="F14" s="29" t="s">
        <v>70</v>
      </c>
      <c r="G14" s="33">
        <f t="shared" si="0"/>
        <v>3135.4528425</v>
      </c>
      <c r="H14" s="30">
        <v>274.874</v>
      </c>
      <c r="I14" s="30">
        <v>185.2205</v>
      </c>
      <c r="J14" s="55">
        <v>280.667</v>
      </c>
      <c r="K14" s="30">
        <v>191.4685</v>
      </c>
      <c r="L14" s="55"/>
      <c r="M14" s="55">
        <v>357.7</v>
      </c>
      <c r="N14" s="30">
        <v>232.35</v>
      </c>
      <c r="O14" s="55"/>
      <c r="P14" s="55"/>
      <c r="Q14" s="30">
        <v>211.21772</v>
      </c>
      <c r="R14" s="30">
        <v>308.673565</v>
      </c>
      <c r="S14" s="30">
        <v>226.766305</v>
      </c>
      <c r="T14" s="30">
        <v>332.292175</v>
      </c>
      <c r="U14" s="30">
        <v>262.474795</v>
      </c>
      <c r="V14" s="30">
        <v>2.30523</v>
      </c>
      <c r="W14" s="30">
        <v>1.1527225</v>
      </c>
      <c r="X14" s="30">
        <v>0.47902</v>
      </c>
      <c r="Y14" s="30">
        <v>267.81131</v>
      </c>
      <c r="Z14" s="55"/>
      <c r="AA14" s="55"/>
      <c r="AB14" s="55"/>
      <c r="AC14" s="55"/>
      <c r="AD14" s="55"/>
      <c r="AE14" s="30"/>
      <c r="AF14" s="70" t="s">
        <v>88</v>
      </c>
    </row>
    <row r="15" s="5" customFormat="1" ht="32" customHeight="1" spans="1:32">
      <c r="A15" s="29" t="s">
        <v>95</v>
      </c>
      <c r="B15" s="29" t="s">
        <v>96</v>
      </c>
      <c r="C15" s="37"/>
      <c r="D15" s="38"/>
      <c r="E15" s="37"/>
      <c r="F15" s="29" t="s">
        <v>70</v>
      </c>
      <c r="G15" s="33">
        <f t="shared" si="0"/>
        <v>0</v>
      </c>
      <c r="H15" s="30"/>
      <c r="I15" s="30"/>
      <c r="J15" s="30"/>
      <c r="K15" s="30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30"/>
      <c r="AF15" s="70" t="s">
        <v>88</v>
      </c>
    </row>
    <row r="16" s="5" customFormat="1" ht="32" customHeight="1" spans="1:32">
      <c r="A16" s="32" t="s">
        <v>97</v>
      </c>
      <c r="B16" s="32" t="s">
        <v>98</v>
      </c>
      <c r="C16" s="37"/>
      <c r="D16" s="38"/>
      <c r="E16" s="37"/>
      <c r="F16" s="32" t="s">
        <v>70</v>
      </c>
      <c r="G16" s="33">
        <f t="shared" si="0"/>
        <v>625.081666666666</v>
      </c>
      <c r="H16" s="30"/>
      <c r="I16" s="30"/>
      <c r="J16" s="30">
        <v>264.581666666666</v>
      </c>
      <c r="K16" s="30"/>
      <c r="L16" s="30">
        <v>214.083333333333</v>
      </c>
      <c r="M16" s="30">
        <v>146.416666666667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30"/>
      <c r="AF16" s="70" t="s">
        <v>88</v>
      </c>
    </row>
    <row r="17" s="5" customFormat="1" ht="32" customHeight="1" spans="1:32">
      <c r="A17" s="29" t="s">
        <v>99</v>
      </c>
      <c r="B17" s="29" t="s">
        <v>100</v>
      </c>
      <c r="C17" s="37"/>
      <c r="D17" s="39"/>
      <c r="E17" s="40"/>
      <c r="F17" s="29" t="s">
        <v>70</v>
      </c>
      <c r="G17" s="33">
        <f t="shared" si="0"/>
        <v>24.93</v>
      </c>
      <c r="H17" s="30"/>
      <c r="I17" s="30"/>
      <c r="J17" s="30"/>
      <c r="K17" s="30"/>
      <c r="L17" s="55"/>
      <c r="M17" s="55"/>
      <c r="N17" s="55">
        <v>24.93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30"/>
      <c r="AF17" s="70" t="s">
        <v>88</v>
      </c>
    </row>
    <row r="18" s="5" customFormat="1" ht="60" customHeight="1" spans="1:32">
      <c r="A18" s="29" t="s">
        <v>101</v>
      </c>
      <c r="B18" s="29" t="s">
        <v>102</v>
      </c>
      <c r="C18" s="40"/>
      <c r="D18" s="35" t="s">
        <v>103</v>
      </c>
      <c r="E18" s="29" t="s">
        <v>77</v>
      </c>
      <c r="F18" s="29" t="s">
        <v>70</v>
      </c>
      <c r="G18" s="33">
        <f t="shared" si="0"/>
        <v>0</v>
      </c>
      <c r="H18" s="30"/>
      <c r="I18" s="30"/>
      <c r="J18" s="30"/>
      <c r="K18" s="30"/>
      <c r="L18" s="30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30"/>
      <c r="AF18" s="70"/>
    </row>
    <row r="19" s="5" customFormat="1" ht="85" customHeight="1" spans="1:32">
      <c r="A19" s="29">
        <v>2.2</v>
      </c>
      <c r="B19" s="32" t="s">
        <v>104</v>
      </c>
      <c r="C19" s="29" t="s">
        <v>105</v>
      </c>
      <c r="D19" s="35" t="s">
        <v>106</v>
      </c>
      <c r="E19" s="29" t="s">
        <v>107</v>
      </c>
      <c r="F19" s="29" t="s">
        <v>70</v>
      </c>
      <c r="G19" s="33">
        <f t="shared" si="0"/>
        <v>16406.036054</v>
      </c>
      <c r="H19" s="30">
        <v>187.831</v>
      </c>
      <c r="I19" s="30">
        <v>318.5662</v>
      </c>
      <c r="J19" s="30">
        <v>205.294</v>
      </c>
      <c r="K19" s="30">
        <v>322.6049</v>
      </c>
      <c r="L19" s="55">
        <v>194.423</v>
      </c>
      <c r="M19" s="55">
        <v>348.12</v>
      </c>
      <c r="N19" s="30">
        <v>2759.89</v>
      </c>
      <c r="O19" s="30">
        <v>1388.998</v>
      </c>
      <c r="P19" s="55">
        <v>8786.65</v>
      </c>
      <c r="Q19" s="30">
        <v>248.549224</v>
      </c>
      <c r="R19" s="30">
        <v>363.229823</v>
      </c>
      <c r="S19" s="30">
        <v>266.845931</v>
      </c>
      <c r="T19" s="30">
        <v>391.022885</v>
      </c>
      <c r="U19" s="30">
        <v>308.865689</v>
      </c>
      <c r="V19" s="55"/>
      <c r="W19" s="55"/>
      <c r="X19" s="55"/>
      <c r="Y19" s="30">
        <v>315.145402</v>
      </c>
      <c r="Z19" s="55"/>
      <c r="AA19" s="55"/>
      <c r="AB19" s="55"/>
      <c r="AC19" s="55"/>
      <c r="AD19" s="55"/>
      <c r="AE19" s="30"/>
      <c r="AF19" s="70"/>
    </row>
    <row r="20" s="5" customFormat="1" ht="42" customHeight="1" spans="1:32">
      <c r="A20" s="29">
        <v>2.3</v>
      </c>
      <c r="B20" s="29" t="s">
        <v>108</v>
      </c>
      <c r="C20" s="34" t="s">
        <v>109</v>
      </c>
      <c r="D20" s="36" t="s">
        <v>110</v>
      </c>
      <c r="E20" s="34" t="s">
        <v>77</v>
      </c>
      <c r="F20" s="29"/>
      <c r="G20" s="33"/>
      <c r="H20" s="33"/>
      <c r="I20" s="29"/>
      <c r="J20" s="33"/>
      <c r="K20" s="33"/>
      <c r="L20" s="29"/>
      <c r="M20" s="29"/>
      <c r="N20" s="29"/>
      <c r="O20" s="29"/>
      <c r="P20" s="29"/>
      <c r="Q20" s="5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33"/>
      <c r="AF20" s="70"/>
    </row>
    <row r="21" s="1" customFormat="1" ht="57" customHeight="1" spans="1:32">
      <c r="A21" s="29" t="s">
        <v>111</v>
      </c>
      <c r="B21" s="29" t="s">
        <v>112</v>
      </c>
      <c r="C21" s="37"/>
      <c r="D21" s="38"/>
      <c r="E21" s="37"/>
      <c r="F21" s="29" t="s">
        <v>70</v>
      </c>
      <c r="G21" s="33">
        <f>SUM(H21:Z21)</f>
        <v>3415.716526</v>
      </c>
      <c r="H21" s="33">
        <v>303.2</v>
      </c>
      <c r="I21" s="33">
        <v>322.8</v>
      </c>
      <c r="J21" s="33">
        <v>291.273</v>
      </c>
      <c r="K21" s="33">
        <v>318.7</v>
      </c>
      <c r="L21" s="29">
        <v>119.5</v>
      </c>
      <c r="M21" s="29">
        <v>289.3</v>
      </c>
      <c r="N21" s="33">
        <v>60.23</v>
      </c>
      <c r="O21" s="29">
        <v>0</v>
      </c>
      <c r="P21" s="29">
        <v>0</v>
      </c>
      <c r="Q21" s="33">
        <v>223.989024</v>
      </c>
      <c r="R21" s="33">
        <v>327.337548</v>
      </c>
      <c r="S21" s="33">
        <v>240.477756</v>
      </c>
      <c r="T21" s="33">
        <v>352.38426</v>
      </c>
      <c r="U21" s="33">
        <v>278.345364</v>
      </c>
      <c r="V21" s="33">
        <v>2.444616</v>
      </c>
      <c r="W21" s="33">
        <v>1.222422</v>
      </c>
      <c r="X21" s="33">
        <v>0.507984</v>
      </c>
      <c r="Y21" s="33">
        <v>284.004552</v>
      </c>
      <c r="Z21" s="29">
        <v>0</v>
      </c>
      <c r="AA21" s="29"/>
      <c r="AB21" s="29"/>
      <c r="AC21" s="29"/>
      <c r="AD21" s="33"/>
      <c r="AE21" s="33"/>
      <c r="AF21" s="70"/>
    </row>
    <row r="22" s="1" customFormat="1" ht="45" customHeight="1" spans="1:32">
      <c r="A22" s="29" t="s">
        <v>113</v>
      </c>
      <c r="B22" s="29" t="s">
        <v>114</v>
      </c>
      <c r="C22" s="37"/>
      <c r="D22" s="38"/>
      <c r="E22" s="37"/>
      <c r="F22" s="29" t="s">
        <v>70</v>
      </c>
      <c r="G22" s="33">
        <f>SUM(H22:Z22)</f>
        <v>108632.204598</v>
      </c>
      <c r="H22" s="33">
        <v>8846.85</v>
      </c>
      <c r="I22" s="33">
        <v>7980.95</v>
      </c>
      <c r="J22" s="33">
        <v>9330.3345</v>
      </c>
      <c r="K22" s="33">
        <v>8261.05</v>
      </c>
      <c r="L22" s="33">
        <v>8977.6</v>
      </c>
      <c r="M22" s="33">
        <v>8909.55</v>
      </c>
      <c r="N22" s="33">
        <v>1973.2</v>
      </c>
      <c r="O22" s="33">
        <v>0</v>
      </c>
      <c r="P22" s="33">
        <v>0</v>
      </c>
      <c r="Q22" s="33">
        <v>7116.563552</v>
      </c>
      <c r="R22" s="33">
        <v>10400.145604</v>
      </c>
      <c r="S22" s="33">
        <v>7640.442388</v>
      </c>
      <c r="T22" s="33">
        <v>11195.92798</v>
      </c>
      <c r="U22" s="33">
        <v>8843.569372</v>
      </c>
      <c r="V22" s="33">
        <v>77.670168</v>
      </c>
      <c r="W22" s="33">
        <v>38.838706</v>
      </c>
      <c r="X22" s="33">
        <v>16.139632</v>
      </c>
      <c r="Y22" s="33">
        <v>9023.372696</v>
      </c>
      <c r="Z22" s="33">
        <v>0</v>
      </c>
      <c r="AA22" s="29"/>
      <c r="AB22" s="29"/>
      <c r="AC22" s="29"/>
      <c r="AD22" s="33"/>
      <c r="AE22" s="33"/>
      <c r="AF22" s="70"/>
    </row>
    <row r="23" s="1" customFormat="1" ht="39" customHeight="1" spans="1:32">
      <c r="A23" s="29" t="s">
        <v>115</v>
      </c>
      <c r="B23" s="29" t="s">
        <v>96</v>
      </c>
      <c r="C23" s="37"/>
      <c r="D23" s="38"/>
      <c r="E23" s="37"/>
      <c r="F23" s="29" t="s">
        <v>70</v>
      </c>
      <c r="G23" s="33">
        <f>SUM(H23:Z23)</f>
        <v>2787.05376783333</v>
      </c>
      <c r="H23" s="33">
        <v>186.102</v>
      </c>
      <c r="I23" s="33">
        <v>170.1392</v>
      </c>
      <c r="J23" s="33">
        <v>389.9298</v>
      </c>
      <c r="K23" s="33">
        <v>170.1392</v>
      </c>
      <c r="L23" s="33">
        <v>413.933333333334</v>
      </c>
      <c r="M23" s="33">
        <v>0</v>
      </c>
      <c r="N23" s="33">
        <v>23.7125</v>
      </c>
      <c r="O23" s="33">
        <v>0</v>
      </c>
      <c r="P23" s="33">
        <v>0</v>
      </c>
      <c r="Q23" s="33">
        <v>187.639928</v>
      </c>
      <c r="R23" s="33">
        <v>274.216981</v>
      </c>
      <c r="S23" s="33">
        <v>201.452857</v>
      </c>
      <c r="T23" s="33">
        <v>295.199095</v>
      </c>
      <c r="U23" s="33">
        <v>233.175283</v>
      </c>
      <c r="V23" s="33">
        <v>2.047902</v>
      </c>
      <c r="W23" s="33">
        <v>1.0240465</v>
      </c>
      <c r="X23" s="33">
        <v>0.425548</v>
      </c>
      <c r="Y23" s="33">
        <v>237.916094</v>
      </c>
      <c r="Z23" s="33">
        <v>0</v>
      </c>
      <c r="AA23" s="29"/>
      <c r="AB23" s="29"/>
      <c r="AC23" s="29"/>
      <c r="AD23" s="29"/>
      <c r="AE23" s="33"/>
      <c r="AF23" s="70"/>
    </row>
    <row r="24" s="1" customFormat="1" ht="92" customHeight="1" spans="1:32">
      <c r="A24" s="29" t="s">
        <v>116</v>
      </c>
      <c r="B24" s="29" t="s">
        <v>100</v>
      </c>
      <c r="C24" s="37"/>
      <c r="D24" s="38"/>
      <c r="E24" s="37"/>
      <c r="F24" s="29" t="s">
        <v>70</v>
      </c>
      <c r="G24" s="33">
        <f>SUM(H24:Z24)</f>
        <v>93.19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93.19</v>
      </c>
      <c r="P24" s="33"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>
        <v>0</v>
      </c>
      <c r="AA24" s="29"/>
      <c r="AB24" s="29"/>
      <c r="AC24" s="29"/>
      <c r="AD24" s="29"/>
      <c r="AE24" s="33"/>
      <c r="AF24" s="71"/>
    </row>
    <row r="25" s="5" customFormat="1" ht="26" customHeight="1" spans="1:32">
      <c r="A25" s="27">
        <v>3</v>
      </c>
      <c r="B25" s="27" t="s">
        <v>117</v>
      </c>
      <c r="C25" s="27"/>
      <c r="D25" s="41"/>
      <c r="E25" s="27"/>
      <c r="F25" s="27"/>
      <c r="G25" s="42"/>
      <c r="H25" s="42"/>
      <c r="I25" s="57"/>
      <c r="J25" s="57"/>
      <c r="K25" s="57"/>
      <c r="L25" s="2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27"/>
      <c r="AE25" s="72"/>
      <c r="AF25" s="73"/>
    </row>
    <row r="26" s="1" customFormat="1" ht="176" customHeight="1" spans="1:32">
      <c r="A26" s="29">
        <v>3.1</v>
      </c>
      <c r="B26" s="29" t="s">
        <v>118</v>
      </c>
      <c r="C26" s="29" t="s">
        <v>119</v>
      </c>
      <c r="D26" s="35" t="s">
        <v>120</v>
      </c>
      <c r="E26" s="29" t="s">
        <v>77</v>
      </c>
      <c r="F26" s="29" t="s">
        <v>70</v>
      </c>
      <c r="G26" s="33">
        <f>SUM(H26:Z26)</f>
        <v>203314.57</v>
      </c>
      <c r="H26" s="33">
        <v>16235.77</v>
      </c>
      <c r="I26" s="33">
        <v>14815.22</v>
      </c>
      <c r="J26" s="33">
        <v>16871.2181</v>
      </c>
      <c r="K26" s="33">
        <v>15561.56</v>
      </c>
      <c r="L26" s="33">
        <v>17674.92</v>
      </c>
      <c r="M26" s="33">
        <v>16148.59</v>
      </c>
      <c r="N26" s="33">
        <v>6012.93</v>
      </c>
      <c r="O26" s="33">
        <v>0</v>
      </c>
      <c r="P26" s="33">
        <v>0</v>
      </c>
      <c r="Q26" s="33">
        <v>13066.0264</v>
      </c>
      <c r="R26" s="33">
        <v>19094.6903</v>
      </c>
      <c r="S26" s="33">
        <v>14027.8691</v>
      </c>
      <c r="T26" s="33">
        <v>20555.7485</v>
      </c>
      <c r="U26" s="33">
        <v>16236.8129</v>
      </c>
      <c r="V26" s="33">
        <v>224.29</v>
      </c>
      <c r="W26" s="33">
        <v>106.9485</v>
      </c>
      <c r="X26" s="33">
        <v>115.044</v>
      </c>
      <c r="Y26" s="33">
        <v>16566.9322</v>
      </c>
      <c r="Z26" s="33">
        <v>0</v>
      </c>
      <c r="AA26" s="29"/>
      <c r="AB26" s="29"/>
      <c r="AC26" s="29"/>
      <c r="AD26" s="33"/>
      <c r="AE26" s="33"/>
      <c r="AF26" s="71"/>
    </row>
    <row r="27" s="1" customFormat="1" ht="132" customHeight="1" spans="1:32">
      <c r="A27" s="34">
        <v>3.2</v>
      </c>
      <c r="B27" s="29" t="s">
        <v>121</v>
      </c>
      <c r="C27" s="29" t="s">
        <v>119</v>
      </c>
      <c r="D27" s="35" t="s">
        <v>122</v>
      </c>
      <c r="E27" s="29" t="s">
        <v>77</v>
      </c>
      <c r="F27" s="29" t="s">
        <v>70</v>
      </c>
      <c r="G27" s="33">
        <f>SUM(H27:Z27)</f>
        <v>169478.8832</v>
      </c>
      <c r="H27" s="33">
        <v>13600.8404</v>
      </c>
      <c r="I27" s="33">
        <v>12678.52</v>
      </c>
      <c r="J27" s="33">
        <v>14660.6112</v>
      </c>
      <c r="K27" s="33">
        <v>12615.98</v>
      </c>
      <c r="L27" s="33">
        <v>15146.75</v>
      </c>
      <c r="M27" s="33">
        <v>14000.54</v>
      </c>
      <c r="N27" s="33">
        <v>2073.91</v>
      </c>
      <c r="O27" s="33">
        <v>0</v>
      </c>
      <c r="P27" s="33">
        <v>0</v>
      </c>
      <c r="Q27" s="33">
        <v>11002.9696</v>
      </c>
      <c r="R27" s="33">
        <v>16079.7392</v>
      </c>
      <c r="S27" s="33">
        <v>11812.9424</v>
      </c>
      <c r="T27" s="33">
        <v>17310.104</v>
      </c>
      <c r="U27" s="33">
        <v>13673.1056</v>
      </c>
      <c r="V27" s="33">
        <v>462.9</v>
      </c>
      <c r="W27" s="33">
        <v>339.61</v>
      </c>
      <c r="X27" s="33">
        <v>69.26</v>
      </c>
      <c r="Y27" s="33">
        <v>13951.1008</v>
      </c>
      <c r="Z27" s="33">
        <v>0</v>
      </c>
      <c r="AA27" s="29"/>
      <c r="AB27" s="29"/>
      <c r="AC27" s="29"/>
      <c r="AD27" s="33"/>
      <c r="AE27" s="33"/>
      <c r="AF27" s="70"/>
    </row>
    <row r="28" s="1" customFormat="1" ht="129" customHeight="1" spans="1:32">
      <c r="A28" s="43">
        <v>3.3</v>
      </c>
      <c r="B28" s="32" t="s">
        <v>123</v>
      </c>
      <c r="C28" s="32" t="s">
        <v>124</v>
      </c>
      <c r="D28" s="44" t="s">
        <v>125</v>
      </c>
      <c r="E28" s="32" t="s">
        <v>77</v>
      </c>
      <c r="F28" s="32" t="s">
        <v>70</v>
      </c>
      <c r="G28" s="45">
        <f>SUM(H28:Z28)</f>
        <v>698.400546</v>
      </c>
      <c r="H28" s="33">
        <v>77.95</v>
      </c>
      <c r="I28" s="33">
        <v>46.57</v>
      </c>
      <c r="J28" s="33">
        <v>63.9541</v>
      </c>
      <c r="K28" s="33">
        <v>46.57</v>
      </c>
      <c r="L28" s="33">
        <v>53.1</v>
      </c>
      <c r="M28" s="33">
        <v>58.47</v>
      </c>
      <c r="N28" s="33">
        <v>0</v>
      </c>
      <c r="O28" s="33">
        <v>0</v>
      </c>
      <c r="P28" s="33">
        <v>0</v>
      </c>
      <c r="Q28" s="33">
        <v>46.173176</v>
      </c>
      <c r="R28" s="33">
        <v>67.477477</v>
      </c>
      <c r="S28" s="33">
        <v>49.572169</v>
      </c>
      <c r="T28" s="33">
        <v>72.640615</v>
      </c>
      <c r="U28" s="33">
        <v>57.378211</v>
      </c>
      <c r="V28" s="33"/>
      <c r="W28" s="33"/>
      <c r="X28" s="33"/>
      <c r="Y28" s="33">
        <v>58.544798</v>
      </c>
      <c r="Z28" s="33">
        <v>0</v>
      </c>
      <c r="AA28" s="29"/>
      <c r="AB28" s="29"/>
      <c r="AC28" s="29"/>
      <c r="AD28" s="33"/>
      <c r="AE28" s="33"/>
      <c r="AF28" s="70"/>
    </row>
    <row r="29" s="5" customFormat="1" ht="104" customHeight="1" spans="1:32">
      <c r="A29" s="29">
        <v>3.4</v>
      </c>
      <c r="B29" s="29" t="s">
        <v>126</v>
      </c>
      <c r="C29" s="29" t="s">
        <v>119</v>
      </c>
      <c r="D29" s="35" t="s">
        <v>127</v>
      </c>
      <c r="E29" s="29" t="s">
        <v>77</v>
      </c>
      <c r="F29" s="29" t="s">
        <v>70</v>
      </c>
      <c r="G29" s="33">
        <f>SUM(H29:Z29)</f>
        <v>1678.666298</v>
      </c>
      <c r="H29" s="33">
        <v>128.5425</v>
      </c>
      <c r="I29" s="33">
        <v>127.85</v>
      </c>
      <c r="J29" s="33">
        <v>129.459</v>
      </c>
      <c r="K29" s="33">
        <v>127.85</v>
      </c>
      <c r="L29" s="33">
        <v>150.41</v>
      </c>
      <c r="M29" s="33">
        <v>128.24</v>
      </c>
      <c r="N29" s="33">
        <v>0</v>
      </c>
      <c r="O29" s="33">
        <v>0</v>
      </c>
      <c r="P29" s="33">
        <v>0</v>
      </c>
      <c r="Q29" s="33">
        <v>109.047288</v>
      </c>
      <c r="R29" s="33">
        <v>159.361701</v>
      </c>
      <c r="S29" s="33">
        <v>117.074697</v>
      </c>
      <c r="T29" s="33">
        <v>171.555495</v>
      </c>
      <c r="U29" s="33">
        <v>135.510243</v>
      </c>
      <c r="V29" s="33">
        <v>10.48</v>
      </c>
      <c r="W29" s="33">
        <v>18.41</v>
      </c>
      <c r="X29" s="33">
        <v>26.61</v>
      </c>
      <c r="Y29" s="33">
        <v>138.265374</v>
      </c>
      <c r="Z29" s="33">
        <v>0</v>
      </c>
      <c r="AA29" s="74"/>
      <c r="AB29" s="74"/>
      <c r="AC29" s="74"/>
      <c r="AD29" s="74"/>
      <c r="AE29" s="74"/>
      <c r="AF29" s="74"/>
    </row>
    <row r="30" s="5" customFormat="1" ht="102" customHeight="1" spans="1:32">
      <c r="A30" s="32">
        <v>3.5</v>
      </c>
      <c r="B30" s="29" t="s">
        <v>128</v>
      </c>
      <c r="C30" s="29" t="s">
        <v>119</v>
      </c>
      <c r="D30" s="35" t="s">
        <v>129</v>
      </c>
      <c r="E30" s="29" t="s">
        <v>77</v>
      </c>
      <c r="F30" s="29" t="s">
        <v>70</v>
      </c>
      <c r="G30" s="33">
        <f>SUM(H30:Z30)</f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/>
      <c r="R30" s="33"/>
      <c r="S30" s="33"/>
      <c r="T30" s="33"/>
      <c r="U30" s="33"/>
      <c r="V30" s="33"/>
      <c r="W30" s="33"/>
      <c r="X30" s="33"/>
      <c r="Y30" s="33"/>
      <c r="Z30" s="33">
        <v>0</v>
      </c>
      <c r="AA30" s="29"/>
      <c r="AB30" s="29"/>
      <c r="AC30" s="29"/>
      <c r="AD30" s="29"/>
      <c r="AE30" s="33"/>
      <c r="AF30" s="70"/>
    </row>
    <row r="31" s="5" customFormat="1" ht="34" customHeight="1" spans="1:32">
      <c r="A31" s="27">
        <v>4</v>
      </c>
      <c r="B31" s="27" t="s">
        <v>130</v>
      </c>
      <c r="C31" s="27"/>
      <c r="D31" s="35"/>
      <c r="E31" s="29"/>
      <c r="F31" s="29"/>
      <c r="G31" s="30"/>
      <c r="H31" s="30"/>
      <c r="I31" s="55"/>
      <c r="J31" s="55"/>
      <c r="K31" s="55"/>
      <c r="L31" s="55"/>
      <c r="M31" s="55"/>
      <c r="N31" s="55"/>
      <c r="O31" s="55"/>
      <c r="P31" s="55"/>
      <c r="Q31" s="60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33"/>
      <c r="AF31" s="71"/>
    </row>
    <row r="32" s="5" customFormat="1" ht="111" customHeight="1" spans="1:32">
      <c r="A32" s="29">
        <v>4.1</v>
      </c>
      <c r="B32" s="32" t="s">
        <v>131</v>
      </c>
      <c r="C32" s="34" t="s">
        <v>119</v>
      </c>
      <c r="D32" s="36" t="s">
        <v>132</v>
      </c>
      <c r="E32" s="34" t="s">
        <v>77</v>
      </c>
      <c r="F32" s="29" t="s">
        <v>70</v>
      </c>
      <c r="G32" s="33">
        <f t="shared" ref="G32:G39" si="1">SUM(H32:Z32)</f>
        <v>27503.496952</v>
      </c>
      <c r="H32" s="33">
        <v>2225.9093</v>
      </c>
      <c r="I32" s="33">
        <v>2002.0136</v>
      </c>
      <c r="J32" s="33">
        <v>2228.5875</v>
      </c>
      <c r="K32" s="33">
        <v>1969.5176</v>
      </c>
      <c r="L32" s="33">
        <v>2181.71</v>
      </c>
      <c r="M32" s="33">
        <v>2212.92</v>
      </c>
      <c r="N32" s="33">
        <v>1479.62</v>
      </c>
      <c r="O32" s="33">
        <v>0</v>
      </c>
      <c r="P32" s="33">
        <v>0</v>
      </c>
      <c r="Q32" s="33">
        <v>1732.967712</v>
      </c>
      <c r="R32" s="33">
        <v>2532.558924</v>
      </c>
      <c r="S32" s="33">
        <v>1860.538428</v>
      </c>
      <c r="T32" s="33">
        <v>2726.34138</v>
      </c>
      <c r="U32" s="33">
        <v>2153.514132</v>
      </c>
      <c r="V32" s="33"/>
      <c r="W32" s="33"/>
      <c r="X32" s="33"/>
      <c r="Y32" s="33">
        <v>2197.298376</v>
      </c>
      <c r="Z32" s="33">
        <v>0</v>
      </c>
      <c r="AA32" s="29"/>
      <c r="AB32" s="29"/>
      <c r="AC32" s="29"/>
      <c r="AD32" s="33"/>
      <c r="AE32" s="33"/>
      <c r="AF32" s="71"/>
    </row>
    <row r="33" s="5" customFormat="1" ht="105" customHeight="1" spans="1:32">
      <c r="A33" s="32">
        <v>4.2</v>
      </c>
      <c r="B33" s="32" t="s">
        <v>133</v>
      </c>
      <c r="C33" s="43" t="s">
        <v>119</v>
      </c>
      <c r="D33" s="46" t="s">
        <v>134</v>
      </c>
      <c r="E33" s="43" t="s">
        <v>77</v>
      </c>
      <c r="F33" s="32" t="s">
        <v>70</v>
      </c>
      <c r="G33" s="45">
        <f t="shared" si="1"/>
        <v>8507.106772</v>
      </c>
      <c r="H33" s="45">
        <v>269.73</v>
      </c>
      <c r="I33" s="45">
        <v>232.0449</v>
      </c>
      <c r="J33" s="45">
        <v>263.3233</v>
      </c>
      <c r="K33" s="45">
        <v>232.0449</v>
      </c>
      <c r="L33" s="45">
        <v>344.7108</v>
      </c>
      <c r="M33" s="45">
        <v>196.01</v>
      </c>
      <c r="N33" s="45">
        <v>120.78</v>
      </c>
      <c r="O33" s="33">
        <v>489.22</v>
      </c>
      <c r="P33" s="45">
        <v>4759.09</v>
      </c>
      <c r="Q33" s="33">
        <v>200.411232</v>
      </c>
      <c r="R33" s="33">
        <v>292.880964</v>
      </c>
      <c r="S33" s="33">
        <v>215.164308</v>
      </c>
      <c r="T33" s="33">
        <v>315.29118</v>
      </c>
      <c r="U33" s="33">
        <v>249.045852</v>
      </c>
      <c r="V33" s="33">
        <v>40.47</v>
      </c>
      <c r="W33" s="33">
        <v>15.68</v>
      </c>
      <c r="X33" s="33">
        <v>17.1</v>
      </c>
      <c r="Y33" s="33">
        <v>254.109336</v>
      </c>
      <c r="Z33" s="45">
        <v>0</v>
      </c>
      <c r="AA33" s="29"/>
      <c r="AB33" s="29"/>
      <c r="AC33" s="29"/>
      <c r="AD33" s="33"/>
      <c r="AE33" s="33"/>
      <c r="AF33" s="71"/>
    </row>
    <row r="34" s="5" customFormat="1" ht="110" customHeight="1" spans="1:32">
      <c r="A34" s="32">
        <v>4.3</v>
      </c>
      <c r="B34" s="32" t="s">
        <v>135</v>
      </c>
      <c r="C34" s="47" t="s">
        <v>119</v>
      </c>
      <c r="D34" s="48" t="s">
        <v>136</v>
      </c>
      <c r="E34" s="47" t="s">
        <v>77</v>
      </c>
      <c r="F34" s="32" t="s">
        <v>70</v>
      </c>
      <c r="G34" s="45">
        <f t="shared" si="1"/>
        <v>25208.590892</v>
      </c>
      <c r="H34" s="33">
        <v>2179.6</v>
      </c>
      <c r="I34" s="33">
        <v>1818.8036</v>
      </c>
      <c r="J34" s="33">
        <v>2178.6175</v>
      </c>
      <c r="K34" s="33">
        <v>1837.3581</v>
      </c>
      <c r="L34" s="33">
        <v>2181.71</v>
      </c>
      <c r="M34" s="29">
        <v>2259.97</v>
      </c>
      <c r="N34" s="29"/>
      <c r="O34" s="29"/>
      <c r="P34" s="29"/>
      <c r="Q34" s="33">
        <v>1664.199152</v>
      </c>
      <c r="R34" s="33">
        <v>2432.060554</v>
      </c>
      <c r="S34" s="33">
        <v>1786.707538</v>
      </c>
      <c r="T34" s="33">
        <v>2618.15323</v>
      </c>
      <c r="U34" s="33">
        <v>2068.057222</v>
      </c>
      <c r="V34" s="33">
        <v>40.47</v>
      </c>
      <c r="W34" s="33">
        <v>15.68</v>
      </c>
      <c r="X34" s="33">
        <v>17.1</v>
      </c>
      <c r="Y34" s="33">
        <v>2110.103996</v>
      </c>
      <c r="Z34" s="29"/>
      <c r="AA34" s="29"/>
      <c r="AB34" s="29"/>
      <c r="AC34" s="29"/>
      <c r="AD34" s="30"/>
      <c r="AE34" s="33"/>
      <c r="AF34" s="71"/>
    </row>
    <row r="35" s="5" customFormat="1" ht="93" customHeight="1" spans="1:32">
      <c r="A35" s="29">
        <v>4.4</v>
      </c>
      <c r="B35" s="32" t="s">
        <v>137</v>
      </c>
      <c r="C35" s="34" t="s">
        <v>119</v>
      </c>
      <c r="D35" s="36" t="s">
        <v>138</v>
      </c>
      <c r="E35" s="34" t="s">
        <v>77</v>
      </c>
      <c r="F35" s="29" t="s">
        <v>70</v>
      </c>
      <c r="G35" s="33">
        <f t="shared" si="1"/>
        <v>15046.863686</v>
      </c>
      <c r="H35" s="33">
        <v>503.6169</v>
      </c>
      <c r="I35" s="33">
        <v>543.772</v>
      </c>
      <c r="J35" s="33">
        <v>536.5237</v>
      </c>
      <c r="K35" s="33">
        <v>543.772</v>
      </c>
      <c r="L35" s="33">
        <v>804.37</v>
      </c>
      <c r="M35" s="33">
        <v>941.77</v>
      </c>
      <c r="N35" s="29">
        <v>1125.21</v>
      </c>
      <c r="O35" s="33">
        <v>1082.73</v>
      </c>
      <c r="P35" s="33">
        <v>5009.38</v>
      </c>
      <c r="Q35" s="33">
        <v>517.729016</v>
      </c>
      <c r="R35" s="33">
        <v>756.609157</v>
      </c>
      <c r="S35" s="33">
        <v>555.841129</v>
      </c>
      <c r="T35" s="33">
        <v>814.502215</v>
      </c>
      <c r="U35" s="33">
        <v>643.368451</v>
      </c>
      <c r="V35" s="33">
        <v>3.32</v>
      </c>
      <c r="W35" s="33">
        <v>3.6</v>
      </c>
      <c r="X35" s="33">
        <v>4.3</v>
      </c>
      <c r="Y35" s="33">
        <v>656.449118</v>
      </c>
      <c r="Z35" s="33">
        <v>0</v>
      </c>
      <c r="AA35" s="29"/>
      <c r="AB35" s="29"/>
      <c r="AC35" s="29"/>
      <c r="AD35" s="30"/>
      <c r="AE35" s="33"/>
      <c r="AF35" s="71"/>
    </row>
    <row r="36" s="5" customFormat="1" ht="142" customHeight="1" spans="1:32">
      <c r="A36" s="49" t="s">
        <v>139</v>
      </c>
      <c r="B36" s="29" t="s">
        <v>140</v>
      </c>
      <c r="C36" s="34" t="s">
        <v>119</v>
      </c>
      <c r="D36" s="36" t="s">
        <v>141</v>
      </c>
      <c r="E36" s="34" t="s">
        <v>77</v>
      </c>
      <c r="F36" s="29" t="s">
        <v>70</v>
      </c>
      <c r="G36" s="33">
        <f t="shared" si="1"/>
        <v>3086.482508</v>
      </c>
      <c r="H36" s="33">
        <v>245.72</v>
      </c>
      <c r="I36" s="33">
        <v>234.95</v>
      </c>
      <c r="J36" s="33">
        <v>276.48</v>
      </c>
      <c r="K36" s="33">
        <v>234.95</v>
      </c>
      <c r="L36" s="33">
        <v>276.48</v>
      </c>
      <c r="M36" s="33">
        <v>241.77</v>
      </c>
      <c r="N36" s="33">
        <v>34.26</v>
      </c>
      <c r="O36" s="33">
        <v>0</v>
      </c>
      <c r="P36" s="33">
        <v>0</v>
      </c>
      <c r="Q36" s="33">
        <v>202.376048</v>
      </c>
      <c r="R36" s="33">
        <v>295.752346</v>
      </c>
      <c r="S36" s="33">
        <v>217.273762</v>
      </c>
      <c r="T36" s="33">
        <v>318.38227</v>
      </c>
      <c r="U36" s="33">
        <v>251.487478</v>
      </c>
      <c r="V36" s="33"/>
      <c r="W36" s="33"/>
      <c r="X36" s="33"/>
      <c r="Y36" s="33">
        <v>256.600604</v>
      </c>
      <c r="Z36" s="33">
        <v>0</v>
      </c>
      <c r="AA36" s="29"/>
      <c r="AB36" s="29"/>
      <c r="AC36" s="29"/>
      <c r="AD36" s="30"/>
      <c r="AE36" s="33"/>
      <c r="AF36" s="71"/>
    </row>
    <row r="37" s="5" customFormat="1" ht="133" customHeight="1" spans="1:32">
      <c r="A37" s="50" t="s">
        <v>142</v>
      </c>
      <c r="B37" s="32" t="s">
        <v>143</v>
      </c>
      <c r="C37" s="43" t="s">
        <v>119</v>
      </c>
      <c r="D37" s="46" t="s">
        <v>144</v>
      </c>
      <c r="E37" s="43" t="s">
        <v>77</v>
      </c>
      <c r="F37" s="32" t="s">
        <v>70</v>
      </c>
      <c r="G37" s="45">
        <f t="shared" si="1"/>
        <v>777.718264</v>
      </c>
      <c r="H37" s="45">
        <v>57.62</v>
      </c>
      <c r="I37" s="45">
        <v>57.2885</v>
      </c>
      <c r="J37" s="45">
        <v>57.67</v>
      </c>
      <c r="K37" s="45">
        <v>57.2885</v>
      </c>
      <c r="L37" s="45">
        <v>57.67</v>
      </c>
      <c r="M37" s="45">
        <v>57.66</v>
      </c>
      <c r="N37" s="45">
        <v>0</v>
      </c>
      <c r="O37" s="45">
        <v>0</v>
      </c>
      <c r="P37" s="45">
        <v>0</v>
      </c>
      <c r="Q37" s="33">
        <v>47.155584</v>
      </c>
      <c r="R37" s="33">
        <v>68.913168</v>
      </c>
      <c r="S37" s="33">
        <v>50.626896</v>
      </c>
      <c r="T37" s="33">
        <v>74.18616</v>
      </c>
      <c r="U37" s="33">
        <v>58.599024</v>
      </c>
      <c r="V37" s="33">
        <v>40.47</v>
      </c>
      <c r="W37" s="33">
        <v>15.68</v>
      </c>
      <c r="X37" s="33">
        <v>17.1</v>
      </c>
      <c r="Y37" s="33">
        <v>59.790432</v>
      </c>
      <c r="Z37" s="45">
        <v>0</v>
      </c>
      <c r="AA37" s="29"/>
      <c r="AB37" s="29"/>
      <c r="AC37" s="29"/>
      <c r="AD37" s="30"/>
      <c r="AE37" s="33"/>
      <c r="AF37" s="71"/>
    </row>
    <row r="38" s="5" customFormat="1" ht="104" customHeight="1" spans="1:32">
      <c r="A38" s="50" t="s">
        <v>145</v>
      </c>
      <c r="B38" s="32" t="s">
        <v>146</v>
      </c>
      <c r="C38" s="43" t="s">
        <v>147</v>
      </c>
      <c r="D38" s="46" t="s">
        <v>144</v>
      </c>
      <c r="E38" s="43" t="s">
        <v>77</v>
      </c>
      <c r="F38" s="32" t="s">
        <v>70</v>
      </c>
      <c r="G38" s="45">
        <f t="shared" si="1"/>
        <v>1467.443438</v>
      </c>
      <c r="H38" s="45">
        <v>104.5634</v>
      </c>
      <c r="I38" s="45">
        <v>90.09</v>
      </c>
      <c r="J38" s="33">
        <v>146.4816</v>
      </c>
      <c r="K38" s="45">
        <v>93.54</v>
      </c>
      <c r="L38" s="45">
        <v>143.72</v>
      </c>
      <c r="M38" s="45">
        <v>119.64</v>
      </c>
      <c r="N38" s="33">
        <v>80.97</v>
      </c>
      <c r="O38" s="45">
        <v>0</v>
      </c>
      <c r="P38" s="45">
        <v>0</v>
      </c>
      <c r="Q38" s="33">
        <v>89.399128</v>
      </c>
      <c r="R38" s="33">
        <v>130.647881</v>
      </c>
      <c r="S38" s="33">
        <v>95.980157</v>
      </c>
      <c r="T38" s="33">
        <v>140.644595</v>
      </c>
      <c r="U38" s="33">
        <v>111.093983</v>
      </c>
      <c r="V38" s="33">
        <v>4.08</v>
      </c>
      <c r="W38" s="33">
        <v>1.6092</v>
      </c>
      <c r="X38" s="33">
        <v>1.6308</v>
      </c>
      <c r="Y38" s="33">
        <v>113.352694</v>
      </c>
      <c r="Z38" s="45">
        <v>0</v>
      </c>
      <c r="AA38" s="29"/>
      <c r="AB38" s="29"/>
      <c r="AC38" s="29"/>
      <c r="AD38" s="29"/>
      <c r="AE38" s="33"/>
      <c r="AF38" s="71"/>
    </row>
    <row r="39" s="5" customFormat="1" ht="131" customHeight="1" spans="1:32">
      <c r="A39" s="49" t="s">
        <v>148</v>
      </c>
      <c r="B39" s="29" t="s">
        <v>149</v>
      </c>
      <c r="C39" s="34" t="s">
        <v>119</v>
      </c>
      <c r="D39" s="36" t="s">
        <v>150</v>
      </c>
      <c r="E39" s="34" t="s">
        <v>151</v>
      </c>
      <c r="F39" s="29" t="s">
        <v>152</v>
      </c>
      <c r="G39" s="33">
        <f t="shared" si="1"/>
        <v>8390.165082</v>
      </c>
      <c r="H39" s="33">
        <v>578</v>
      </c>
      <c r="I39" s="33">
        <v>640</v>
      </c>
      <c r="J39" s="33">
        <v>771</v>
      </c>
      <c r="K39" s="33">
        <v>673</v>
      </c>
      <c r="L39" s="33">
        <v>760</v>
      </c>
      <c r="M39" s="33">
        <v>589</v>
      </c>
      <c r="N39" s="33">
        <v>270</v>
      </c>
      <c r="O39" s="33">
        <v>0</v>
      </c>
      <c r="P39" s="33">
        <v>0</v>
      </c>
      <c r="Q39" s="61">
        <v>539.341992</v>
      </c>
      <c r="R39" s="61">
        <v>788.194359</v>
      </c>
      <c r="S39" s="61">
        <v>579.045123</v>
      </c>
      <c r="T39" s="61">
        <v>848.504205</v>
      </c>
      <c r="U39" s="61">
        <v>670.226337</v>
      </c>
      <c r="V39" s="33"/>
      <c r="W39" s="33"/>
      <c r="X39" s="33"/>
      <c r="Y39" s="61">
        <v>683.853066</v>
      </c>
      <c r="Z39" s="33">
        <v>0</v>
      </c>
      <c r="AA39" s="29"/>
      <c r="AB39" s="29"/>
      <c r="AC39" s="29"/>
      <c r="AD39" s="29"/>
      <c r="AE39" s="33"/>
      <c r="AF39" s="71"/>
    </row>
    <row r="40" s="5" customFormat="1" ht="30" customHeight="1" spans="1:32">
      <c r="A40" s="27">
        <v>5</v>
      </c>
      <c r="B40" s="27" t="s">
        <v>153</v>
      </c>
      <c r="C40" s="27"/>
      <c r="D40" s="35"/>
      <c r="E40" s="29"/>
      <c r="F40" s="29"/>
      <c r="G40" s="33"/>
      <c r="H40" s="33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33"/>
      <c r="AF40" s="71"/>
    </row>
    <row r="41" s="5" customFormat="1" ht="111" customHeight="1" spans="1:32">
      <c r="A41" s="49" t="s">
        <v>154</v>
      </c>
      <c r="B41" s="29" t="s">
        <v>155</v>
      </c>
      <c r="C41" s="29" t="s">
        <v>119</v>
      </c>
      <c r="D41" s="35" t="s">
        <v>156</v>
      </c>
      <c r="E41" s="29" t="s">
        <v>77</v>
      </c>
      <c r="F41" s="29" t="s">
        <v>70</v>
      </c>
      <c r="G41" s="33">
        <f>SUM(H41:Z41)</f>
        <v>30022.9991</v>
      </c>
      <c r="H41" s="33">
        <v>2454.41</v>
      </c>
      <c r="I41" s="33">
        <v>2253.78</v>
      </c>
      <c r="J41" s="29">
        <v>2665.3931</v>
      </c>
      <c r="K41" s="33">
        <v>2253.78</v>
      </c>
      <c r="L41" s="29">
        <v>2507.98</v>
      </c>
      <c r="M41" s="29">
        <v>2486.94</v>
      </c>
      <c r="N41" s="33">
        <v>431.08</v>
      </c>
      <c r="O41" s="29"/>
      <c r="P41" s="29"/>
      <c r="Q41" s="33">
        <v>1964.816</v>
      </c>
      <c r="R41" s="33">
        <v>2871.382</v>
      </c>
      <c r="S41" s="33">
        <v>2109.454</v>
      </c>
      <c r="T41" s="33">
        <v>3091.09</v>
      </c>
      <c r="U41" s="33">
        <v>2441.626</v>
      </c>
      <c r="V41" s="33"/>
      <c r="W41" s="33"/>
      <c r="X41" s="33"/>
      <c r="Y41" s="33">
        <v>2491.268</v>
      </c>
      <c r="Z41" s="29"/>
      <c r="AA41" s="29"/>
      <c r="AB41" s="29"/>
      <c r="AC41" s="29"/>
      <c r="AD41" s="30"/>
      <c r="AE41" s="33"/>
      <c r="AF41" s="71"/>
    </row>
    <row r="42" s="5" customFormat="1" ht="92" customHeight="1" spans="1:32">
      <c r="A42" s="49" t="s">
        <v>157</v>
      </c>
      <c r="B42" s="29" t="s">
        <v>158</v>
      </c>
      <c r="C42" s="29" t="s">
        <v>119</v>
      </c>
      <c r="D42" s="35" t="s">
        <v>159</v>
      </c>
      <c r="E42" s="29" t="s">
        <v>77</v>
      </c>
      <c r="F42" s="29" t="s">
        <v>70</v>
      </c>
      <c r="G42" s="33">
        <f>SUM(H42:Z42)</f>
        <v>27864.7033</v>
      </c>
      <c r="H42" s="33">
        <v>2115.9</v>
      </c>
      <c r="I42" s="33">
        <v>1995.35</v>
      </c>
      <c r="J42" s="29">
        <v>2444.0809</v>
      </c>
      <c r="K42" s="33">
        <v>1995.35</v>
      </c>
      <c r="L42" s="29">
        <v>2110.61</v>
      </c>
      <c r="M42" s="29" t="s">
        <v>160</v>
      </c>
      <c r="N42" s="33">
        <v>431.08</v>
      </c>
      <c r="O42" s="29"/>
      <c r="P42" s="29">
        <v>3299.66</v>
      </c>
      <c r="Q42" s="33">
        <v>1768.3344</v>
      </c>
      <c r="R42" s="33">
        <v>2584.2438</v>
      </c>
      <c r="S42" s="33">
        <v>1898.5086</v>
      </c>
      <c r="T42" s="33">
        <v>2781.981</v>
      </c>
      <c r="U42" s="33">
        <v>2197.4634</v>
      </c>
      <c r="V42" s="33"/>
      <c r="W42" s="33"/>
      <c r="X42" s="33"/>
      <c r="Y42" s="33">
        <v>2242.1412</v>
      </c>
      <c r="Z42" s="29"/>
      <c r="AA42" s="29"/>
      <c r="AB42" s="29"/>
      <c r="AC42" s="29"/>
      <c r="AD42" s="30"/>
      <c r="AE42" s="33"/>
      <c r="AF42" s="71"/>
    </row>
    <row r="43" s="5" customFormat="1" ht="103" customHeight="1" spans="1:32">
      <c r="A43" s="49" t="s">
        <v>161</v>
      </c>
      <c r="B43" s="29" t="s">
        <v>162</v>
      </c>
      <c r="C43" s="29" t="s">
        <v>119</v>
      </c>
      <c r="D43" s="35" t="s">
        <v>163</v>
      </c>
      <c r="E43" s="29" t="s">
        <v>77</v>
      </c>
      <c r="F43" s="29" t="s">
        <v>70</v>
      </c>
      <c r="G43" s="33">
        <f>SUM(H43:Z43)</f>
        <v>14570.1648</v>
      </c>
      <c r="H43" s="33">
        <v>854.87</v>
      </c>
      <c r="I43" s="33">
        <v>2253.78</v>
      </c>
      <c r="J43" s="29">
        <v>221.3122</v>
      </c>
      <c r="K43" s="33">
        <v>2253.78</v>
      </c>
      <c r="L43" s="29">
        <v>871.75</v>
      </c>
      <c r="M43" s="29">
        <v>761.47</v>
      </c>
      <c r="N43" s="33">
        <v>96.18</v>
      </c>
      <c r="O43" s="29"/>
      <c r="P43" s="29">
        <v>1649.83</v>
      </c>
      <c r="Q43" s="33">
        <v>687.6856</v>
      </c>
      <c r="R43" s="33">
        <v>1004.9837</v>
      </c>
      <c r="S43" s="33">
        <v>738.3089</v>
      </c>
      <c r="T43" s="33">
        <v>1081.8815</v>
      </c>
      <c r="U43" s="33">
        <v>854.5691</v>
      </c>
      <c r="V43" s="33">
        <v>215.9</v>
      </c>
      <c r="W43" s="33">
        <v>100.32</v>
      </c>
      <c r="X43" s="33">
        <v>51.6</v>
      </c>
      <c r="Y43" s="33">
        <v>871.9438</v>
      </c>
      <c r="Z43" s="29"/>
      <c r="AA43" s="29"/>
      <c r="AB43" s="29"/>
      <c r="AC43" s="29"/>
      <c r="AD43" s="30"/>
      <c r="AE43" s="33"/>
      <c r="AF43" s="71"/>
    </row>
    <row r="44" s="5" customFormat="1" ht="37" customHeight="1" spans="1:32">
      <c r="A44" s="27">
        <v>6</v>
      </c>
      <c r="B44" s="27" t="s">
        <v>164</v>
      </c>
      <c r="C44" s="27"/>
      <c r="D44" s="35"/>
      <c r="E44" s="29"/>
      <c r="F44" s="29"/>
      <c r="G44" s="33"/>
      <c r="H44" s="33"/>
      <c r="I44" s="29"/>
      <c r="J44" s="29"/>
      <c r="K44" s="29"/>
      <c r="L44" s="29"/>
      <c r="M44" s="29"/>
      <c r="N44" s="29"/>
      <c r="O44" s="29"/>
      <c r="P44" s="29"/>
      <c r="Q44" s="62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33"/>
      <c r="AF44" s="71"/>
    </row>
    <row r="45" s="5" customFormat="1" ht="154" customHeight="1" spans="1:32">
      <c r="A45" s="29">
        <v>6.1</v>
      </c>
      <c r="B45" s="32" t="s">
        <v>165</v>
      </c>
      <c r="C45" s="46" t="s">
        <v>166</v>
      </c>
      <c r="D45" s="36" t="s">
        <v>167</v>
      </c>
      <c r="E45" s="34" t="s">
        <v>77</v>
      </c>
      <c r="F45" s="29" t="s">
        <v>70</v>
      </c>
      <c r="G45" s="33">
        <f>SUM(H45:Z45)</f>
        <v>277.29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277.29</v>
      </c>
      <c r="O45" s="33">
        <v>0</v>
      </c>
      <c r="P45" s="33">
        <v>0</v>
      </c>
      <c r="Q45" s="33"/>
      <c r="R45" s="33"/>
      <c r="S45" s="33"/>
      <c r="T45" s="33"/>
      <c r="U45" s="33"/>
      <c r="V45" s="33"/>
      <c r="W45" s="33"/>
      <c r="X45" s="33"/>
      <c r="Y45" s="33"/>
      <c r="Z45" s="33">
        <v>0</v>
      </c>
      <c r="AA45" s="29"/>
      <c r="AB45" s="29"/>
      <c r="AC45" s="29"/>
      <c r="AD45" s="33"/>
      <c r="AE45" s="33"/>
      <c r="AF45" s="71"/>
    </row>
    <row r="46" s="5" customFormat="1" ht="138" customHeight="1" spans="1:32">
      <c r="A46" s="27">
        <v>6.2</v>
      </c>
      <c r="B46" s="29" t="s">
        <v>168</v>
      </c>
      <c r="C46" s="34" t="s">
        <v>119</v>
      </c>
      <c r="D46" s="36" t="s">
        <v>169</v>
      </c>
      <c r="E46" s="34" t="s">
        <v>77</v>
      </c>
      <c r="F46" s="29" t="s">
        <v>70</v>
      </c>
      <c r="G46" s="33">
        <f>SUM(H46:Z46)</f>
        <v>169018.3438</v>
      </c>
      <c r="H46" s="33">
        <v>13600.8404</v>
      </c>
      <c r="I46" s="33">
        <v>12678.52</v>
      </c>
      <c r="J46" s="33">
        <v>14573.9018</v>
      </c>
      <c r="K46" s="33">
        <v>12615.98</v>
      </c>
      <c r="L46" s="33">
        <v>14880.87</v>
      </c>
      <c r="M46" s="33">
        <v>14000.54</v>
      </c>
      <c r="N46" s="33">
        <v>1965.96</v>
      </c>
      <c r="O46" s="33">
        <v>0</v>
      </c>
      <c r="P46" s="33">
        <v>0</v>
      </c>
      <c r="Q46" s="33">
        <v>11002.9696</v>
      </c>
      <c r="R46" s="33">
        <v>16079.7392</v>
      </c>
      <c r="S46" s="33">
        <v>11812.9424</v>
      </c>
      <c r="T46" s="33">
        <v>17310.104</v>
      </c>
      <c r="U46" s="33">
        <v>13673.1056</v>
      </c>
      <c r="V46" s="33">
        <v>462.9</v>
      </c>
      <c r="W46" s="33">
        <v>339.61</v>
      </c>
      <c r="X46" s="33">
        <v>69.26</v>
      </c>
      <c r="Y46" s="33">
        <v>13951.1008</v>
      </c>
      <c r="Z46" s="33">
        <v>0</v>
      </c>
      <c r="AA46" s="29"/>
      <c r="AB46" s="29"/>
      <c r="AC46" s="29"/>
      <c r="AD46" s="33"/>
      <c r="AE46" s="33"/>
      <c r="AF46" s="71"/>
    </row>
    <row r="47" s="1" customFormat="1" ht="213" customHeight="1" spans="1:32">
      <c r="A47" s="29">
        <v>6.3</v>
      </c>
      <c r="B47" s="29" t="s">
        <v>170</v>
      </c>
      <c r="C47" s="34" t="s">
        <v>119</v>
      </c>
      <c r="D47" s="36" t="s">
        <v>171</v>
      </c>
      <c r="E47" s="34" t="s">
        <v>77</v>
      </c>
      <c r="F47" s="29" t="s">
        <v>70</v>
      </c>
      <c r="G47" s="33">
        <f>SUM(H47:Z47)</f>
        <v>79668.1154333333</v>
      </c>
      <c r="H47" s="33">
        <v>5348.2055</v>
      </c>
      <c r="I47" s="33">
        <v>5087.8623</v>
      </c>
      <c r="J47" s="33">
        <v>5419.0923</v>
      </c>
      <c r="K47" s="33">
        <v>6511.6713</v>
      </c>
      <c r="L47" s="33">
        <v>5863.45</v>
      </c>
      <c r="M47" s="33">
        <v>6678.94</v>
      </c>
      <c r="N47" s="33">
        <v>3339.63333333333</v>
      </c>
      <c r="O47" s="33">
        <v>0</v>
      </c>
      <c r="P47" s="33">
        <v>4352.87</v>
      </c>
      <c r="Q47" s="33">
        <v>4813.7992</v>
      </c>
      <c r="R47" s="33">
        <v>7034.8859</v>
      </c>
      <c r="S47" s="33">
        <v>5168.1623</v>
      </c>
      <c r="T47" s="33">
        <v>7573.1705</v>
      </c>
      <c r="U47" s="33">
        <v>5981.9837</v>
      </c>
      <c r="V47" s="33">
        <v>213.81</v>
      </c>
      <c r="W47" s="33">
        <v>88.5385</v>
      </c>
      <c r="X47" s="33">
        <v>88.434</v>
      </c>
      <c r="Y47" s="33">
        <v>6103.6066</v>
      </c>
      <c r="Z47" s="33">
        <v>0</v>
      </c>
      <c r="AA47" s="29"/>
      <c r="AB47" s="29"/>
      <c r="AC47" s="29"/>
      <c r="AD47" s="33"/>
      <c r="AE47" s="33"/>
      <c r="AF47" s="75"/>
    </row>
    <row r="48" ht="177" customHeight="1" spans="1:32">
      <c r="A48" s="26">
        <v>6.4</v>
      </c>
      <c r="B48" s="29" t="s">
        <v>172</v>
      </c>
      <c r="C48" s="29" t="s">
        <v>119</v>
      </c>
      <c r="D48" s="35" t="s">
        <v>173</v>
      </c>
      <c r="E48" s="29" t="s">
        <v>77</v>
      </c>
      <c r="F48" s="29" t="s">
        <v>70</v>
      </c>
      <c r="G48" s="33">
        <f>SUM(H48:Z48)</f>
        <v>15007.27982</v>
      </c>
      <c r="H48" s="33">
        <v>1045.05</v>
      </c>
      <c r="I48" s="33">
        <v>843.3123</v>
      </c>
      <c r="J48" s="33">
        <v>1326.3152</v>
      </c>
      <c r="K48" s="33">
        <v>841.7322</v>
      </c>
      <c r="L48" s="33">
        <v>1171.473</v>
      </c>
      <c r="M48" s="33">
        <v>1176.16</v>
      </c>
      <c r="N48" s="33">
        <v>2315.99</v>
      </c>
      <c r="O48" s="33">
        <v>0</v>
      </c>
      <c r="P48" s="33">
        <v>0</v>
      </c>
      <c r="Q48" s="33">
        <v>825.22272</v>
      </c>
      <c r="R48" s="33">
        <v>1205.98044</v>
      </c>
      <c r="S48" s="33">
        <v>885.97068</v>
      </c>
      <c r="T48" s="33">
        <v>1298.2578</v>
      </c>
      <c r="U48" s="33">
        <v>1025.48292</v>
      </c>
      <c r="V48" s="33"/>
      <c r="W48" s="33"/>
      <c r="X48" s="33"/>
      <c r="Y48" s="33">
        <v>1046.33256</v>
      </c>
      <c r="Z48" s="33">
        <v>0</v>
      </c>
      <c r="AA48" s="29"/>
      <c r="AB48" s="29"/>
      <c r="AC48" s="29"/>
      <c r="AD48" s="54"/>
      <c r="AE48" s="33"/>
      <c r="AF48" s="76"/>
    </row>
    <row r="49" s="6" customFormat="1" ht="133" customHeight="1" spans="1:32">
      <c r="A49" s="29">
        <v>6.5</v>
      </c>
      <c r="B49" s="29" t="s">
        <v>174</v>
      </c>
      <c r="C49" s="32" t="s">
        <v>175</v>
      </c>
      <c r="D49" s="35" t="s">
        <v>176</v>
      </c>
      <c r="E49" s="29" t="s">
        <v>77</v>
      </c>
      <c r="F49" s="29" t="s">
        <v>70</v>
      </c>
      <c r="G49" s="33">
        <f>SUM(H49:Z49)</f>
        <v>8344.14778666667</v>
      </c>
      <c r="H49" s="33">
        <v>658.4894</v>
      </c>
      <c r="I49" s="33">
        <v>615.53</v>
      </c>
      <c r="J49" s="33">
        <v>754.88</v>
      </c>
      <c r="K49" s="33">
        <v>644.27</v>
      </c>
      <c r="L49" s="33">
        <v>754.88</v>
      </c>
      <c r="M49" s="33">
        <v>589.48</v>
      </c>
      <c r="N49" s="33">
        <v>284.816666666667</v>
      </c>
      <c r="O49" s="33">
        <v>0</v>
      </c>
      <c r="P49" s="33">
        <v>0</v>
      </c>
      <c r="Q49" s="33">
        <v>530.50032</v>
      </c>
      <c r="R49" s="33">
        <v>775.27314</v>
      </c>
      <c r="S49" s="33">
        <v>569.55258</v>
      </c>
      <c r="T49" s="33">
        <v>834.5943</v>
      </c>
      <c r="U49" s="33">
        <v>659.23902</v>
      </c>
      <c r="V49" s="33"/>
      <c r="W49" s="33"/>
      <c r="X49" s="33"/>
      <c r="Y49" s="33">
        <v>672.64236</v>
      </c>
      <c r="Z49" s="33">
        <v>0</v>
      </c>
      <c r="AA49" s="29"/>
      <c r="AB49" s="29"/>
      <c r="AC49" s="29"/>
      <c r="AD49" s="29"/>
      <c r="AE49" s="33"/>
      <c r="AF49" s="76"/>
    </row>
    <row r="50" s="7" customFormat="1" ht="39" customHeight="1" spans="1:32">
      <c r="A50" s="26">
        <v>7</v>
      </c>
      <c r="B50" s="26" t="s">
        <v>177</v>
      </c>
      <c r="C50" s="27"/>
      <c r="D50" s="51"/>
      <c r="E50" s="26"/>
      <c r="F50" s="26"/>
      <c r="G50" s="52"/>
      <c r="H50" s="52"/>
      <c r="I50" s="26"/>
      <c r="J50" s="26"/>
      <c r="K50" s="26"/>
      <c r="L50" s="26"/>
      <c r="M50" s="26"/>
      <c r="N50" s="26"/>
      <c r="O50" s="26"/>
      <c r="P50" s="26"/>
      <c r="Q50" s="63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52"/>
      <c r="AF50" s="77"/>
    </row>
    <row r="51" ht="84" customHeight="1" spans="1:32">
      <c r="A51" s="53">
        <v>7.1</v>
      </c>
      <c r="B51" s="53" t="s">
        <v>178</v>
      </c>
      <c r="C51" s="29" t="s">
        <v>119</v>
      </c>
      <c r="D51" s="35" t="s">
        <v>179</v>
      </c>
      <c r="E51" s="29" t="s">
        <v>77</v>
      </c>
      <c r="F51" s="53" t="s">
        <v>70</v>
      </c>
      <c r="G51" s="33">
        <f>SUM(H51:Z51)</f>
        <v>2682.02164</v>
      </c>
      <c r="H51" s="54">
        <v>168.28</v>
      </c>
      <c r="I51" s="54">
        <v>203.17</v>
      </c>
      <c r="J51" s="54">
        <v>263.8444</v>
      </c>
      <c r="K51" s="54">
        <v>251.25</v>
      </c>
      <c r="L51" s="33">
        <v>190.94</v>
      </c>
      <c r="M51" s="53">
        <v>207.02</v>
      </c>
      <c r="N51" s="53">
        <v>50.25</v>
      </c>
      <c r="O51" s="53"/>
      <c r="P51" s="53"/>
      <c r="Q51" s="33">
        <v>176.83344</v>
      </c>
      <c r="R51" s="33">
        <v>258.42438</v>
      </c>
      <c r="S51" s="33">
        <v>189.85086</v>
      </c>
      <c r="T51" s="33">
        <v>278.1981</v>
      </c>
      <c r="U51" s="33">
        <v>219.74634</v>
      </c>
      <c r="V51" s="53"/>
      <c r="W51" s="53"/>
      <c r="X51" s="53"/>
      <c r="Y51" s="33">
        <v>224.21412</v>
      </c>
      <c r="Z51" s="53"/>
      <c r="AA51" s="53"/>
      <c r="AB51" s="53"/>
      <c r="AC51" s="53"/>
      <c r="AD51" s="54"/>
      <c r="AE51" s="33"/>
      <c r="AF51" s="76"/>
    </row>
    <row r="52" ht="105" customHeight="1" spans="1:32">
      <c r="A52" s="53">
        <v>7.2</v>
      </c>
      <c r="B52" s="53" t="s">
        <v>180</v>
      </c>
      <c r="C52" s="29" t="s">
        <v>119</v>
      </c>
      <c r="D52" s="35" t="s">
        <v>181</v>
      </c>
      <c r="E52" s="29" t="s">
        <v>77</v>
      </c>
      <c r="F52" s="53" t="s">
        <v>70</v>
      </c>
      <c r="G52" s="33">
        <f>SUM(H52:Z52)</f>
        <v>34.057045</v>
      </c>
      <c r="H52" s="54">
        <v>2.52</v>
      </c>
      <c r="I52" s="53"/>
      <c r="J52" s="54">
        <v>3.075</v>
      </c>
      <c r="K52" s="53"/>
      <c r="L52" s="33">
        <v>4.34</v>
      </c>
      <c r="M52" s="53">
        <v>0</v>
      </c>
      <c r="N52" s="53">
        <v>1.35</v>
      </c>
      <c r="O52" s="53"/>
      <c r="P52" s="53"/>
      <c r="Q52" s="33">
        <v>2.45602</v>
      </c>
      <c r="R52" s="33">
        <v>3.5892275</v>
      </c>
      <c r="S52" s="33">
        <v>2.6368175</v>
      </c>
      <c r="T52" s="33">
        <v>3.8638625</v>
      </c>
      <c r="U52" s="33">
        <v>3.0520325</v>
      </c>
      <c r="V52" s="53">
        <v>4.06</v>
      </c>
      <c r="W52" s="53"/>
      <c r="X52" s="53"/>
      <c r="Y52" s="33">
        <v>3.114085</v>
      </c>
      <c r="Z52" s="53"/>
      <c r="AA52" s="53"/>
      <c r="AB52" s="53"/>
      <c r="AC52" s="53"/>
      <c r="AD52" s="54"/>
      <c r="AE52" s="33"/>
      <c r="AF52" s="76"/>
    </row>
    <row r="53" s="1" customFormat="1" ht="105" customHeight="1" spans="1:32">
      <c r="A53" s="53">
        <v>7.2</v>
      </c>
      <c r="B53" s="53" t="s">
        <v>182</v>
      </c>
      <c r="C53" s="29" t="s">
        <v>119</v>
      </c>
      <c r="D53" s="35" t="s">
        <v>181</v>
      </c>
      <c r="E53" s="29" t="s">
        <v>77</v>
      </c>
      <c r="F53" s="53" t="s">
        <v>70</v>
      </c>
      <c r="G53" s="33">
        <f>SUM(H53:Z53)</f>
        <v>39.709272</v>
      </c>
      <c r="H53" s="54">
        <v>4.89</v>
      </c>
      <c r="I53" s="53"/>
      <c r="J53" s="53"/>
      <c r="K53" s="53"/>
      <c r="L53" s="33">
        <v>4.88</v>
      </c>
      <c r="M53" s="53">
        <v>0</v>
      </c>
      <c r="N53" s="53"/>
      <c r="O53" s="53"/>
      <c r="P53" s="53"/>
      <c r="Q53" s="33">
        <v>3.929632</v>
      </c>
      <c r="R53" s="33">
        <v>5.742764</v>
      </c>
      <c r="S53" s="33">
        <v>4.218908</v>
      </c>
      <c r="T53" s="33">
        <v>6.18218</v>
      </c>
      <c r="U53" s="33">
        <v>4.883252</v>
      </c>
      <c r="V53" s="53"/>
      <c r="W53" s="53"/>
      <c r="X53" s="53"/>
      <c r="Y53" s="33">
        <v>4.982536</v>
      </c>
      <c r="Z53" s="53"/>
      <c r="AA53" s="53"/>
      <c r="AB53" s="53"/>
      <c r="AC53" s="53"/>
      <c r="AD53" s="54"/>
      <c r="AE53" s="33"/>
      <c r="AF53" s="76"/>
    </row>
    <row r="54" s="6" customFormat="1" ht="42" customHeight="1" spans="1:32">
      <c r="A54" s="26">
        <v>8</v>
      </c>
      <c r="B54" s="27" t="s">
        <v>183</v>
      </c>
      <c r="C54" s="29"/>
      <c r="D54" s="35"/>
      <c r="E54" s="29"/>
      <c r="F54" s="53"/>
      <c r="G54" s="54"/>
      <c r="H54" s="54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4"/>
      <c r="AF54" s="76"/>
    </row>
    <row r="55" s="6" customFormat="1" ht="40" customHeight="1" spans="1:32">
      <c r="A55" s="53">
        <v>8.1</v>
      </c>
      <c r="B55" s="53" t="s">
        <v>184</v>
      </c>
      <c r="C55" s="29"/>
      <c r="D55" s="35" t="s">
        <v>185</v>
      </c>
      <c r="E55" s="29" t="s">
        <v>186</v>
      </c>
      <c r="F55" s="53" t="s">
        <v>70</v>
      </c>
      <c r="G55" s="33">
        <f>SUM(H55:Z55)</f>
        <v>0</v>
      </c>
      <c r="H55" s="54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33"/>
      <c r="AF55" s="76"/>
    </row>
    <row r="56" s="6" customFormat="1" ht="40" customHeight="1" spans="1:32">
      <c r="A56" s="53">
        <v>8.2</v>
      </c>
      <c r="B56" s="53" t="s">
        <v>187</v>
      </c>
      <c r="C56" s="29"/>
      <c r="D56" s="35" t="s">
        <v>185</v>
      </c>
      <c r="E56" s="29" t="s">
        <v>188</v>
      </c>
      <c r="F56" s="53" t="s">
        <v>70</v>
      </c>
      <c r="G56" s="33">
        <f t="shared" ref="G56:G64" si="2">SUM(H56:Z56)</f>
        <v>0</v>
      </c>
      <c r="H56" s="54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4"/>
      <c r="AF56" s="76"/>
    </row>
    <row r="57" s="6" customFormat="1" ht="40" customHeight="1" spans="1:32">
      <c r="A57" s="53">
        <v>8.3</v>
      </c>
      <c r="B57" s="53" t="s">
        <v>189</v>
      </c>
      <c r="C57" s="29"/>
      <c r="D57" s="35" t="s">
        <v>190</v>
      </c>
      <c r="E57" s="29" t="s">
        <v>191</v>
      </c>
      <c r="F57" s="53" t="s">
        <v>192</v>
      </c>
      <c r="G57" s="33">
        <f t="shared" si="2"/>
        <v>0</v>
      </c>
      <c r="H57" s="54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4"/>
      <c r="AF57" s="76"/>
    </row>
    <row r="58" s="6" customFormat="1" ht="40" customHeight="1" spans="1:32">
      <c r="A58" s="53">
        <v>8.4</v>
      </c>
      <c r="B58" s="29" t="s">
        <v>193</v>
      </c>
      <c r="C58" s="29"/>
      <c r="D58" s="35" t="s">
        <v>194</v>
      </c>
      <c r="E58" s="29" t="s">
        <v>195</v>
      </c>
      <c r="F58" s="53" t="s">
        <v>70</v>
      </c>
      <c r="G58" s="33">
        <f t="shared" si="2"/>
        <v>0</v>
      </c>
      <c r="H58" s="54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4"/>
      <c r="AF58" s="76"/>
    </row>
    <row r="59" s="6" customFormat="1" ht="39" customHeight="1" spans="1:32">
      <c r="A59" s="53">
        <v>8.5</v>
      </c>
      <c r="B59" s="29" t="s">
        <v>196</v>
      </c>
      <c r="C59" s="29"/>
      <c r="D59" s="35" t="s">
        <v>197</v>
      </c>
      <c r="E59" s="29" t="s">
        <v>195</v>
      </c>
      <c r="F59" s="53" t="s">
        <v>70</v>
      </c>
      <c r="G59" s="33">
        <f t="shared" si="2"/>
        <v>0</v>
      </c>
      <c r="H59" s="54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4"/>
      <c r="AF59" s="76"/>
    </row>
    <row r="60" s="6" customFormat="1" ht="44" customHeight="1" spans="1:32">
      <c r="A60" s="53">
        <v>8.6</v>
      </c>
      <c r="B60" s="29" t="s">
        <v>198</v>
      </c>
      <c r="C60" s="29"/>
      <c r="D60" s="35" t="s">
        <v>199</v>
      </c>
      <c r="E60" s="29" t="s">
        <v>195</v>
      </c>
      <c r="F60" s="53" t="s">
        <v>70</v>
      </c>
      <c r="G60" s="33">
        <f t="shared" si="2"/>
        <v>0</v>
      </c>
      <c r="H60" s="54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4"/>
      <c r="AF60" s="76"/>
    </row>
    <row r="61" s="6" customFormat="1" ht="44" customHeight="1" spans="1:32">
      <c r="A61" s="53">
        <v>8.7</v>
      </c>
      <c r="B61" s="29" t="s">
        <v>200</v>
      </c>
      <c r="C61" s="29"/>
      <c r="D61" s="35" t="s">
        <v>201</v>
      </c>
      <c r="E61" s="29" t="s">
        <v>195</v>
      </c>
      <c r="F61" s="53" t="s">
        <v>70</v>
      </c>
      <c r="G61" s="33">
        <f t="shared" si="2"/>
        <v>0</v>
      </c>
      <c r="H61" s="54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4"/>
      <c r="AF61" s="76"/>
    </row>
    <row r="62" s="6" customFormat="1" ht="44" customHeight="1" spans="1:32">
      <c r="A62" s="53">
        <v>8.8</v>
      </c>
      <c r="B62" s="29" t="s">
        <v>202</v>
      </c>
      <c r="C62" s="29"/>
      <c r="D62" s="35" t="s">
        <v>203</v>
      </c>
      <c r="E62" s="29" t="s">
        <v>195</v>
      </c>
      <c r="F62" s="53" t="s">
        <v>70</v>
      </c>
      <c r="G62" s="33">
        <f t="shared" si="2"/>
        <v>0</v>
      </c>
      <c r="H62" s="54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4"/>
      <c r="AF62" s="76"/>
    </row>
    <row r="63" s="6" customFormat="1" ht="44" customHeight="1" spans="1:32">
      <c r="A63" s="53">
        <v>8.9</v>
      </c>
      <c r="B63" s="29" t="s">
        <v>204</v>
      </c>
      <c r="C63" s="29"/>
      <c r="D63" s="35" t="s">
        <v>203</v>
      </c>
      <c r="E63" s="29" t="s">
        <v>195</v>
      </c>
      <c r="F63" s="53" t="s">
        <v>70</v>
      </c>
      <c r="G63" s="33">
        <f t="shared" si="2"/>
        <v>0</v>
      </c>
      <c r="H63" s="54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4"/>
      <c r="AF63" s="76"/>
    </row>
    <row r="64" s="6" customFormat="1" ht="41" customHeight="1" spans="1:32">
      <c r="A64" s="54">
        <v>8.1</v>
      </c>
      <c r="B64" s="29" t="s">
        <v>205</v>
      </c>
      <c r="C64" s="29"/>
      <c r="D64" s="35" t="s">
        <v>206</v>
      </c>
      <c r="E64" s="29" t="s">
        <v>207</v>
      </c>
      <c r="F64" s="53" t="s">
        <v>78</v>
      </c>
      <c r="G64" s="33">
        <f t="shared" si="2"/>
        <v>0</v>
      </c>
      <c r="H64" s="54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4"/>
      <c r="AF64" s="76"/>
    </row>
    <row r="65" s="7" customFormat="1" ht="39" customHeight="1" spans="1:32">
      <c r="A65" s="26">
        <v>9</v>
      </c>
      <c r="B65" s="26" t="s">
        <v>208</v>
      </c>
      <c r="C65" s="27"/>
      <c r="D65" s="51"/>
      <c r="E65" s="26"/>
      <c r="F65" s="26"/>
      <c r="G65" s="52"/>
      <c r="H65" s="52"/>
      <c r="I65" s="26"/>
      <c r="J65" s="26"/>
      <c r="K65" s="26"/>
      <c r="L65" s="26"/>
      <c r="M65" s="26"/>
      <c r="N65" s="26"/>
      <c r="O65" s="26"/>
      <c r="P65" s="26"/>
      <c r="Q65" s="95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52"/>
      <c r="AF65" s="77"/>
    </row>
    <row r="66" ht="29" customHeight="1" spans="1:32">
      <c r="A66" s="53">
        <v>9.1</v>
      </c>
      <c r="B66" s="29" t="s">
        <v>209</v>
      </c>
      <c r="C66" s="29"/>
      <c r="D66" s="78" t="s">
        <v>210</v>
      </c>
      <c r="E66" s="79"/>
      <c r="F66" s="53" t="s">
        <v>211</v>
      </c>
      <c r="G66" s="33">
        <f t="shared" ref="G66:G74" si="3">SUM(H66:Z66)</f>
        <v>0</v>
      </c>
      <c r="H66" s="54"/>
      <c r="I66" s="53"/>
      <c r="J66" s="53"/>
      <c r="K66" s="53"/>
      <c r="L66" s="3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4"/>
      <c r="AF66" s="76"/>
    </row>
    <row r="67" ht="29" customHeight="1" spans="1:32">
      <c r="A67" s="53">
        <v>9.2</v>
      </c>
      <c r="B67" s="29" t="s">
        <v>212</v>
      </c>
      <c r="C67" s="29"/>
      <c r="D67" s="78"/>
      <c r="E67" s="80"/>
      <c r="F67" s="53" t="s">
        <v>211</v>
      </c>
      <c r="G67" s="33">
        <f t="shared" si="3"/>
        <v>0</v>
      </c>
      <c r="H67" s="54"/>
      <c r="I67" s="53"/>
      <c r="J67" s="53"/>
      <c r="K67" s="53"/>
      <c r="L67" s="3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4"/>
      <c r="AF67" s="76"/>
    </row>
    <row r="68" ht="29" customHeight="1" spans="1:32">
      <c r="A68" s="53">
        <v>9.3</v>
      </c>
      <c r="B68" s="29" t="s">
        <v>213</v>
      </c>
      <c r="C68" s="29"/>
      <c r="D68" s="78"/>
      <c r="E68" s="80"/>
      <c r="F68" s="53" t="s">
        <v>211</v>
      </c>
      <c r="G68" s="33">
        <f t="shared" si="3"/>
        <v>236</v>
      </c>
      <c r="H68" s="54"/>
      <c r="I68" s="53"/>
      <c r="J68" s="53"/>
      <c r="K68" s="53"/>
      <c r="L68" s="33"/>
      <c r="M68" s="53">
        <v>48</v>
      </c>
      <c r="N68" s="53">
        <v>188</v>
      </c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4"/>
      <c r="AF68" s="76"/>
    </row>
    <row r="69" ht="29" customHeight="1" spans="1:32">
      <c r="A69" s="53">
        <v>9.4</v>
      </c>
      <c r="B69" s="29" t="s">
        <v>214</v>
      </c>
      <c r="C69" s="29"/>
      <c r="D69" s="78"/>
      <c r="E69" s="80"/>
      <c r="F69" s="53" t="s">
        <v>211</v>
      </c>
      <c r="G69" s="33">
        <f t="shared" si="3"/>
        <v>25104.213747</v>
      </c>
      <c r="H69" s="54">
        <v>1876</v>
      </c>
      <c r="I69" s="54">
        <v>1600</v>
      </c>
      <c r="J69" s="53">
        <v>2340</v>
      </c>
      <c r="K69" s="54">
        <v>1628</v>
      </c>
      <c r="L69" s="33">
        <v>2940</v>
      </c>
      <c r="M69" s="53">
        <v>2072</v>
      </c>
      <c r="N69" s="53">
        <v>148</v>
      </c>
      <c r="O69" s="53"/>
      <c r="P69" s="53"/>
      <c r="Q69" s="96">
        <v>1636.691728</v>
      </c>
      <c r="R69" s="96">
        <v>2391.861206</v>
      </c>
      <c r="S69" s="96">
        <v>1757.175182</v>
      </c>
      <c r="T69" s="96">
        <v>2574.87797</v>
      </c>
      <c r="U69" s="96">
        <v>2033.874458</v>
      </c>
      <c r="V69" s="96">
        <v>17.862852</v>
      </c>
      <c r="W69" s="96">
        <v>8.932259</v>
      </c>
      <c r="X69" s="96">
        <v>3.711848</v>
      </c>
      <c r="Y69" s="96">
        <v>2075.226244</v>
      </c>
      <c r="Z69" s="53"/>
      <c r="AA69" s="53"/>
      <c r="AB69" s="53"/>
      <c r="AC69" s="53"/>
      <c r="AD69" s="53"/>
      <c r="AE69" s="54"/>
      <c r="AF69" s="76"/>
    </row>
    <row r="70" ht="29" customHeight="1" spans="1:32">
      <c r="A70" s="53">
        <v>9.5</v>
      </c>
      <c r="B70" s="29" t="s">
        <v>215</v>
      </c>
      <c r="C70" s="29"/>
      <c r="D70" s="78"/>
      <c r="E70" s="80"/>
      <c r="F70" s="53" t="s">
        <v>211</v>
      </c>
      <c r="G70" s="33">
        <f t="shared" si="3"/>
        <v>0</v>
      </c>
      <c r="H70" s="54"/>
      <c r="I70" s="53"/>
      <c r="J70" s="53"/>
      <c r="K70" s="53"/>
      <c r="L70" s="3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4"/>
      <c r="AF70" s="76"/>
    </row>
    <row r="71" ht="29" customHeight="1" spans="1:32">
      <c r="A71" s="53">
        <v>9.6</v>
      </c>
      <c r="B71" s="29" t="s">
        <v>216</v>
      </c>
      <c r="C71" s="29"/>
      <c r="D71" s="78"/>
      <c r="E71" s="80"/>
      <c r="F71" s="53" t="s">
        <v>211</v>
      </c>
      <c r="G71" s="33">
        <f t="shared" si="3"/>
        <v>0</v>
      </c>
      <c r="H71" s="54"/>
      <c r="I71" s="53"/>
      <c r="J71" s="53"/>
      <c r="K71" s="53"/>
      <c r="L71" s="3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4"/>
      <c r="AF71" s="76"/>
    </row>
    <row r="72" ht="29" customHeight="1" spans="1:32">
      <c r="A72" s="53">
        <v>9.7</v>
      </c>
      <c r="B72" s="29" t="s">
        <v>217</v>
      </c>
      <c r="C72" s="29"/>
      <c r="D72" s="78"/>
      <c r="E72" s="80"/>
      <c r="F72" s="53" t="s">
        <v>211</v>
      </c>
      <c r="G72" s="33">
        <f t="shared" si="3"/>
        <v>0</v>
      </c>
      <c r="H72" s="54"/>
      <c r="I72" s="53"/>
      <c r="J72" s="53"/>
      <c r="K72" s="53"/>
      <c r="L72" s="3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4"/>
      <c r="AF72" s="76"/>
    </row>
    <row r="73" ht="29" customHeight="1" spans="1:32">
      <c r="A73" s="53">
        <v>9.8</v>
      </c>
      <c r="B73" s="29" t="s">
        <v>218</v>
      </c>
      <c r="C73" s="29"/>
      <c r="D73" s="78"/>
      <c r="E73" s="80"/>
      <c r="F73" s="53" t="s">
        <v>211</v>
      </c>
      <c r="G73" s="33">
        <f t="shared" si="3"/>
        <v>0</v>
      </c>
      <c r="H73" s="54"/>
      <c r="I73" s="53"/>
      <c r="J73" s="53"/>
      <c r="K73" s="53"/>
      <c r="L73" s="3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4"/>
      <c r="AF73" s="76"/>
    </row>
    <row r="74" ht="29" customHeight="1" spans="1:32">
      <c r="A74" s="53">
        <v>9.9</v>
      </c>
      <c r="B74" s="29" t="s">
        <v>219</v>
      </c>
      <c r="C74" s="29"/>
      <c r="D74" s="78"/>
      <c r="E74" s="81"/>
      <c r="F74" s="53" t="s">
        <v>211</v>
      </c>
      <c r="G74" s="33">
        <f t="shared" si="3"/>
        <v>0</v>
      </c>
      <c r="H74" s="54"/>
      <c r="I74" s="53"/>
      <c r="J74" s="53"/>
      <c r="K74" s="53"/>
      <c r="L74" s="3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4"/>
      <c r="AF74" s="76"/>
    </row>
    <row r="75" s="7" customFormat="1" ht="39" customHeight="1" spans="1:32">
      <c r="A75" s="26">
        <v>10</v>
      </c>
      <c r="B75" s="26" t="s">
        <v>220</v>
      </c>
      <c r="C75" s="27"/>
      <c r="D75" s="51"/>
      <c r="E75" s="26"/>
      <c r="F75" s="26"/>
      <c r="G75" s="52"/>
      <c r="H75" s="52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52"/>
      <c r="AF75" s="77"/>
    </row>
    <row r="76" s="6" customFormat="1" ht="93" customHeight="1" spans="1:32">
      <c r="A76" s="82">
        <v>10.1</v>
      </c>
      <c r="B76" s="32" t="s">
        <v>221</v>
      </c>
      <c r="C76" s="83" t="s">
        <v>222</v>
      </c>
      <c r="D76" s="84" t="s">
        <v>223</v>
      </c>
      <c r="E76" s="83" t="s">
        <v>77</v>
      </c>
      <c r="F76" s="82" t="s">
        <v>70</v>
      </c>
      <c r="G76" s="45">
        <f t="shared" ref="G76:G85" si="4">SUM(H76:Z76)</f>
        <v>0</v>
      </c>
      <c r="H76" s="85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4"/>
      <c r="AF76" s="76"/>
    </row>
    <row r="77" s="6" customFormat="1" ht="93" customHeight="1" spans="1:32">
      <c r="A77" s="82">
        <v>10.2</v>
      </c>
      <c r="B77" s="32" t="s">
        <v>224</v>
      </c>
      <c r="C77" s="83" t="s">
        <v>222</v>
      </c>
      <c r="D77" s="84" t="s">
        <v>225</v>
      </c>
      <c r="E77" s="83" t="s">
        <v>77</v>
      </c>
      <c r="F77" s="82" t="s">
        <v>78</v>
      </c>
      <c r="G77" s="45">
        <f t="shared" si="4"/>
        <v>0</v>
      </c>
      <c r="H77" s="85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4"/>
      <c r="AF77" s="76"/>
    </row>
    <row r="78" s="6" customFormat="1" ht="93" customHeight="1" spans="1:32">
      <c r="A78" s="82">
        <v>10.3</v>
      </c>
      <c r="B78" s="32" t="s">
        <v>226</v>
      </c>
      <c r="C78" s="83" t="s">
        <v>222</v>
      </c>
      <c r="D78" s="84" t="s">
        <v>227</v>
      </c>
      <c r="E78" s="83" t="s">
        <v>77</v>
      </c>
      <c r="F78" s="82" t="s">
        <v>78</v>
      </c>
      <c r="G78" s="45">
        <f t="shared" si="4"/>
        <v>0</v>
      </c>
      <c r="H78" s="85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4"/>
      <c r="AF78" s="76"/>
    </row>
    <row r="79" s="6" customFormat="1" ht="78" customHeight="1" spans="1:32">
      <c r="A79" s="82">
        <v>10.4</v>
      </c>
      <c r="B79" s="32" t="s">
        <v>228</v>
      </c>
      <c r="C79" s="83" t="s">
        <v>222</v>
      </c>
      <c r="D79" s="84" t="s">
        <v>229</v>
      </c>
      <c r="E79" s="83" t="s">
        <v>77</v>
      </c>
      <c r="F79" s="82" t="s">
        <v>192</v>
      </c>
      <c r="G79" s="45">
        <f t="shared" si="4"/>
        <v>0</v>
      </c>
      <c r="H79" s="85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4"/>
      <c r="AF79" s="76"/>
    </row>
    <row r="80" s="6" customFormat="1" ht="29" customHeight="1" spans="1:32">
      <c r="A80" s="82">
        <v>10.5</v>
      </c>
      <c r="B80" s="32" t="s">
        <v>230</v>
      </c>
      <c r="C80" s="46" t="s">
        <v>220</v>
      </c>
      <c r="D80" s="86" t="s">
        <v>231</v>
      </c>
      <c r="E80" s="83" t="s">
        <v>232</v>
      </c>
      <c r="F80" s="82" t="s">
        <v>83</v>
      </c>
      <c r="G80" s="45">
        <f t="shared" si="4"/>
        <v>0</v>
      </c>
      <c r="H80" s="54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4"/>
      <c r="AF80" s="76"/>
    </row>
    <row r="81" s="6" customFormat="1" ht="29" customHeight="1" spans="1:32">
      <c r="A81" s="82">
        <v>10.6</v>
      </c>
      <c r="B81" s="32" t="s">
        <v>233</v>
      </c>
      <c r="C81" s="48"/>
      <c r="D81" s="87"/>
      <c r="E81" s="83" t="s">
        <v>232</v>
      </c>
      <c r="F81" s="82" t="s">
        <v>83</v>
      </c>
      <c r="G81" s="45">
        <f t="shared" si="4"/>
        <v>0</v>
      </c>
      <c r="H81" s="54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4"/>
      <c r="AF81" s="76"/>
    </row>
    <row r="82" s="6" customFormat="1" ht="29" customHeight="1" spans="1:32">
      <c r="A82" s="82">
        <v>10.7</v>
      </c>
      <c r="B82" s="32" t="s">
        <v>234</v>
      </c>
      <c r="C82" s="48"/>
      <c r="D82" s="87"/>
      <c r="E82" s="83" t="s">
        <v>232</v>
      </c>
      <c r="F82" s="82" t="s">
        <v>83</v>
      </c>
      <c r="G82" s="45">
        <f t="shared" si="4"/>
        <v>0</v>
      </c>
      <c r="H82" s="54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4"/>
      <c r="AF82" s="76"/>
    </row>
    <row r="83" s="6" customFormat="1" ht="29" customHeight="1" spans="1:32">
      <c r="A83" s="82">
        <v>10.8</v>
      </c>
      <c r="B83" s="32" t="s">
        <v>235</v>
      </c>
      <c r="C83" s="48"/>
      <c r="D83" s="87"/>
      <c r="E83" s="83" t="s">
        <v>232</v>
      </c>
      <c r="F83" s="82" t="s">
        <v>83</v>
      </c>
      <c r="G83" s="45">
        <f t="shared" si="4"/>
        <v>0</v>
      </c>
      <c r="H83" s="54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4"/>
      <c r="AF83" s="76"/>
    </row>
    <row r="84" s="6" customFormat="1" ht="30" customHeight="1" spans="1:32">
      <c r="A84" s="82">
        <v>10.9</v>
      </c>
      <c r="B84" s="32" t="s">
        <v>236</v>
      </c>
      <c r="C84" s="88"/>
      <c r="D84" s="89"/>
      <c r="E84" s="83" t="s">
        <v>232</v>
      </c>
      <c r="F84" s="82" t="s">
        <v>83</v>
      </c>
      <c r="G84" s="45">
        <f t="shared" si="4"/>
        <v>0</v>
      </c>
      <c r="H84" s="54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4"/>
      <c r="AF84" s="76"/>
    </row>
    <row r="85" s="8" customFormat="1" ht="128" customHeight="1" spans="1:32">
      <c r="A85" s="82">
        <v>10.11</v>
      </c>
      <c r="B85" s="32" t="s">
        <v>237</v>
      </c>
      <c r="C85" s="83" t="s">
        <v>220</v>
      </c>
      <c r="D85" s="84" t="s">
        <v>238</v>
      </c>
      <c r="E85" s="83" t="s">
        <v>239</v>
      </c>
      <c r="F85" s="82" t="s">
        <v>78</v>
      </c>
      <c r="G85" s="45">
        <f t="shared" si="4"/>
        <v>0</v>
      </c>
      <c r="H85" s="85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5"/>
      <c r="AF85" s="97"/>
    </row>
    <row r="86" s="9" customFormat="1" ht="34" customHeight="1" spans="1:32">
      <c r="A86" s="26">
        <v>11</v>
      </c>
      <c r="B86" s="57" t="s">
        <v>240</v>
      </c>
      <c r="C86" s="90"/>
      <c r="D86" s="90"/>
      <c r="E86" s="91"/>
      <c r="F86" s="26"/>
      <c r="G86" s="52"/>
      <c r="H86" s="52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52">
        <f>SUM(AE6:AE74)</f>
        <v>0</v>
      </c>
      <c r="AF86" s="98"/>
    </row>
    <row r="87" s="9" customFormat="1" ht="34" customHeight="1" spans="1:32">
      <c r="A87" s="26">
        <v>12</v>
      </c>
      <c r="B87" s="57" t="s">
        <v>241</v>
      </c>
      <c r="C87" s="90"/>
      <c r="D87" s="90"/>
      <c r="E87" s="91"/>
      <c r="F87" s="26"/>
      <c r="G87" s="52"/>
      <c r="H87" s="52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52">
        <f>AE86*3%</f>
        <v>0</v>
      </c>
      <c r="AF87" s="98"/>
    </row>
    <row r="88" s="2" customFormat="1" ht="34" customHeight="1" spans="1:32">
      <c r="A88" s="26">
        <v>13</v>
      </c>
      <c r="B88" s="92" t="s">
        <v>242</v>
      </c>
      <c r="C88" s="93"/>
      <c r="D88" s="93"/>
      <c r="E88" s="93"/>
      <c r="F88" s="26" t="s">
        <v>243</v>
      </c>
      <c r="G88" s="52"/>
      <c r="H88" s="52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52">
        <f>SUM(AE86:AE87)</f>
        <v>0</v>
      </c>
      <c r="AF88" s="98"/>
    </row>
    <row r="89" ht="197" customHeight="1" spans="1:32">
      <c r="A89" s="41" t="s">
        <v>244</v>
      </c>
      <c r="B89" s="51"/>
      <c r="C89" s="51"/>
      <c r="D89" s="51"/>
      <c r="E89" s="51"/>
      <c r="F89" s="51"/>
      <c r="G89" s="94"/>
      <c r="H89" s="94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2"/>
      <c r="AF89" s="51"/>
    </row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</sheetData>
  <mergeCells count="49">
    <mergeCell ref="A1:AF1"/>
    <mergeCell ref="A2:F2"/>
    <mergeCell ref="B86:D86"/>
    <mergeCell ref="B87:D87"/>
    <mergeCell ref="B88:E88"/>
    <mergeCell ref="A89:AF89"/>
    <mergeCell ref="A3:A4"/>
    <mergeCell ref="B3:B4"/>
    <mergeCell ref="C3:C4"/>
    <mergeCell ref="C11:C18"/>
    <mergeCell ref="C20:C24"/>
    <mergeCell ref="C66:C74"/>
    <mergeCell ref="C80:C84"/>
    <mergeCell ref="D3:D4"/>
    <mergeCell ref="D11:D17"/>
    <mergeCell ref="D20:D24"/>
    <mergeCell ref="D66:D74"/>
    <mergeCell ref="D80:D84"/>
    <mergeCell ref="E3:E4"/>
    <mergeCell ref="E11:E17"/>
    <mergeCell ref="E20:E24"/>
    <mergeCell ref="E66:E7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</mergeCells>
  <printOptions horizontalCentered="1"/>
  <pageMargins left="0.314583333333333" right="0.314583333333333" top="0.590277777777778" bottom="0.590277777777778" header="0.196527777777778" footer="0.393055555555556"/>
  <pageSetup paperSize="8" scale="49" orientation="landscape" horizontalDpi="600"/>
  <headerFooter>
    <oddFooter>&amp;C第 &amp;P 页，共 &amp;N 页</oddFooter>
  </headerFooter>
  <rowBreaks count="2" manualBreakCount="2">
    <brk id="20" max="31" man="1"/>
    <brk id="36" max="31" man="1"/>
  </rowBreaks>
  <colBreaks count="1" manualBreakCount="1">
    <brk id="32" max="8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招标清单（按交楼标准）2024.9.25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2024-09-25T02:20:17Z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1D2A24B7F0494899A06DD4A5E2B203E7_13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