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42" activeTab="2"/>
  </bookViews>
  <sheets>
    <sheet name="封面" sheetId="12" r:id="rId1"/>
    <sheet name="编制说明" sheetId="11" r:id="rId2"/>
    <sheet name="招标清单 (包工包料)" sheetId="1" r:id="rId3"/>
  </sheets>
  <externalReferences>
    <externalReference r:id="rId4"/>
    <externalReference r:id="rId5"/>
  </externalReferences>
  <definedNames>
    <definedName name="_xlnm.Print_Titles" localSheetId="2">'招标清单 (包工包料)'!$1:$3</definedName>
    <definedName name="_xlnm.Print_Area" localSheetId="2">'招标清单 (包工包料)'!$A$1:$M$16</definedName>
    <definedName name="B">EVALUATE(#REF!)</definedName>
    <definedName name="D">EVALUATE(#REF!)</definedName>
    <definedName name="GG">EVALUATE(#REF!)</definedName>
    <definedName name="i">EVALUATE(#REF!)</definedName>
    <definedName name="蓝色">'[1]3 付款计划-按供应商'!$L$4,'[1]3 付款计划-按供应商'!$L$13,'[1]3 付款计划-按供应商'!$L$33,'[1]3 付款计划-按供应商'!$L$35,'[1]3 付款计划-按供应商'!$L$49,'[1]3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付款计划-按供应商'!$I$282,'[1]3 付款计划-按供应商'!$K$282</definedName>
    <definedName name="蓝色1">'[1]3 付款计划-按供应商'!$L$4,'[1]3 付款计划-按供应商'!$L$13,'[1]3 付款计划-按供应商'!$L$33,'[1]3 付款计划-按供应商'!$L$35,'[1]3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</definedName>
    <definedName name="L">EVALUATE(#REF!)</definedName>
    <definedName name="_xlnm.Print_Area" localSheetId="1">编制说明!$A$1:$I$14</definedName>
    <definedName name="A">EVALUATE(#REF!)</definedName>
    <definedName name="E">EVALUATE([2]钢构计算稿!$D$3:$D$9)</definedName>
    <definedName name="IF">#REF!</definedName>
    <definedName name="q">EVALUATE(#REF!)</definedName>
    <definedName name="QQ">IF([2]钢构计算稿!$D1="","",EVALUATE(SUBSTITUTE(SUBSTITUTE([2]钢构计算稿!$D1,"【","*istext(""【"),"】","】"")")))</definedName>
    <definedName name="W">IF(#REF!="","",EVALUATE(SUBSTITUTE(SUBSTITUTE(#REF!,"【","*istext(""【"),"】","】"")")))</definedName>
    <definedName name="X">EVALUATE(#REF!)</definedName>
    <definedName name="标高">#REF!</definedName>
    <definedName name="承台">#REF!</definedName>
    <definedName name="承台编号">#REF!</definedName>
    <definedName name="地坪标高">#REF!</definedName>
    <definedName name="工程量计算">EVALUATE(#REF!)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数量">#REF!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D" localSheetId="0">EVALUATE([2]钢构计算稿!$D:$D)</definedName>
    <definedName name="B" localSheetId="0">EVALUATE(#REF!)</definedName>
    <definedName name="_xlnm.Print_Area" localSheetId="0">封面!$A$1:$D$19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<sst xmlns="http://schemas.openxmlformats.org/spreadsheetml/2006/main" count="77" uniqueCount="68">
  <si>
    <t>玉林（福绵）节能环保产业园南部污水处理厂及中水回用设施建设项目（一期二标段5万吨/天）污泥脱水间及事故应急池-管桩基础工程</t>
  </si>
  <si>
    <t>招标清单</t>
  </si>
  <si>
    <t>（20251016版）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</si>
  <si>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</si>
  <si>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</si>
  <si>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</si>
  <si>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</si>
  <si>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</si>
  <si>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</si>
  <si>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</si>
  <si>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 制 说 明（20251016版）</t>
  </si>
  <si>
    <t>一、工程名称：玉林（福绵）节能环保产业园南部污水处理厂及中水回用设施建设项目（一期二标段5万吨/天）污泥脱水间及事故应急池-管桩基础工程</t>
  </si>
  <si>
    <t>二、清单编制依据：</t>
  </si>
  <si>
    <t xml:space="preserve">    1、根据电子版图纸“07污泥脱水间及事故应急池结构图（10.1收，预制管桩基础，甲方确认此电子版图纸可用于当前阶段的招标采购工作）、07污泥脱水间及事故应急池试桩图0929”进行编制。</t>
  </si>
  <si>
    <t>三、计价方式：</t>
  </si>
  <si>
    <t xml:space="preserve">    1、本工程采用不含税综合单价包干方式，结算工程量按实际完成合格量计算，由投标单位包工包料完成。</t>
  </si>
  <si>
    <t>四、其它说明：</t>
  </si>
  <si>
    <t xml:space="preserve">    1、由于本工程地质比较复杂，沉桩方法采用先引孔再锤击贯入法，施工时随钻随打，               沉桩作业用电无需另外发电施工，建议投标单位对工程场地进行现场踏勘再报价。</t>
  </si>
  <si>
    <t>污泥脱水间及事故应急池-管桩基础工程招标清单（包工包料）（20251016版）</t>
  </si>
  <si>
    <t>工程名称：玉林（福绵）节能环保产业园南部污水处理厂及中水回用设施建设项目（一期二标段5万吨/天）污泥脱水间及事故应急池-管桩基础工程</t>
  </si>
  <si>
    <t>序号</t>
  </si>
  <si>
    <t>项目名称</t>
  </si>
  <si>
    <t>项目特征描述</t>
  </si>
  <si>
    <t>计量单位</t>
  </si>
  <si>
    <t>暂定工程量A</t>
  </si>
  <si>
    <t>人工费B
（元）</t>
  </si>
  <si>
    <t>主材费C
（元）</t>
  </si>
  <si>
    <t>辅材费D（元）</t>
  </si>
  <si>
    <t>除主材、人工、辅材费及税金以外的其他费用E
（元）</t>
  </si>
  <si>
    <t>不含税
综合单价F=B+C+D+E
（元）</t>
  </si>
  <si>
    <t>不含税
综合合价G=A*F
（元）</t>
  </si>
  <si>
    <t>品牌(要求一线品牌)</t>
  </si>
  <si>
    <t>备注</t>
  </si>
  <si>
    <t>一</t>
  </si>
  <si>
    <t>污泥脱水间及事故应急池桩基工程</t>
  </si>
  <si>
    <t>引孔（φ480mm）</t>
  </si>
  <si>
    <t>1、孔径：约480mm，孔深度应进入强风化页岩不少于3.5m，施工时应随钻随打
2、引孔深度桩底不应高于孔底,严禁形成吊脚桩
3、具体做法详见招标图纸</t>
  </si>
  <si>
    <t>m</t>
  </si>
  <si>
    <t>/</t>
  </si>
  <si>
    <t>1、总桩数256根，有效桩长9~12m，暂按平均值10.5m</t>
  </si>
  <si>
    <t>引孔（φ550mm）</t>
  </si>
  <si>
    <t>1、孔径：约550mm，孔深度应进入强风化页岩不少于3.5m，施工时应随钻随打
2、采用M20水泥砂浆(灌浆量0.05L,L为引孔长度)
3、具体做法详见招标图纸</t>
  </si>
  <si>
    <t>1、出现吊脚时按该方案
2、主材为M20水泥砂浆</t>
  </si>
  <si>
    <t>钢桩尖</t>
  </si>
  <si>
    <t>1、规格、型号：采用封底十字刀刃型，钢桩尖尺寸及做法详见《先张法预应力混凝土管桩》23G409,闭口十字型桩尖构造详图
2、钢桩尖采用Q235B钢,钢板厚度≤16mm时,f=215MPa,16mm&lt;钢板厚度≤40mm时,f=205MPa;焊条采用E43焊条。接桩焊缝高度hf=6mm,钢桩尖焊缝高度hf=8mm
3、具体做法详见招标图纸</t>
  </si>
  <si>
    <t>个</t>
  </si>
  <si>
    <t>1、主材为钢桩尖</t>
  </si>
  <si>
    <t>预应力高强混凝土管桩（PHC）（φ500mm）-试验桩</t>
  </si>
  <si>
    <t>1、名称：预应力高强混凝土管桩-φ500mm(PHC-500AB(120)-C80)
2、沉桩方法：锤击贯入法
3、接桩方式：采用焊接接桩                           4、具体做法详见招标图纸</t>
  </si>
  <si>
    <t>1、试验桩数5根(其中2根为非工程桩，3根是工程桩)，有效桩长9~12m，暂按平均值10.5m
2、主材为管桩</t>
  </si>
  <si>
    <t>预应力高强混凝土管桩（PHC）（φ500mm）</t>
  </si>
  <si>
    <t>1、名称：预应力高强混凝土管桩-φ500mm(PHC-500AB(120)-C80)
2、沉桩方法：锤击贯入法
3、接桩方式：采用焊接接桩                              4、具体做法详见招标图纸</t>
  </si>
  <si>
    <t>1、桩数251根，有效桩长9~12m，暂按平均值10.5m
2、主材为管桩</t>
  </si>
  <si>
    <t>管桩送桩</t>
  </si>
  <si>
    <t>1、送桩深度不宜大于2.0m                            2、送桩遗留的孔洞，应立即回填或做好覆盖
3、具体做法详见招标图纸</t>
  </si>
  <si>
    <t>1、总桩数256根，暂按每根1.5m</t>
  </si>
  <si>
    <t>桩底封堵</t>
  </si>
  <si>
    <t>1、混凝土强度等级：C30微膨胀细石混凝土
2、封堵高度：2m高
3、具体做法详见招标图纸</t>
  </si>
  <si>
    <t>m3</t>
  </si>
  <si>
    <t>1、主材为C30微膨胀细石混凝土</t>
  </si>
  <si>
    <t>二</t>
  </si>
  <si>
    <t>不含税工程合计（1+2+3+4+6+7）</t>
  </si>
  <si>
    <t>三</t>
  </si>
  <si>
    <r>
      <rPr>
        <b/>
        <sz val="10"/>
        <rFont val="宋体"/>
        <charset val="134"/>
      </rPr>
      <t>税金（含税</t>
    </r>
    <r>
      <rPr>
        <b/>
        <u/>
        <sz val="10"/>
        <rFont val="宋体"/>
        <charset val="134"/>
      </rPr>
      <t xml:space="preserve">    %</t>
    </r>
    <r>
      <rPr>
        <b/>
        <sz val="10"/>
        <rFont val="宋体"/>
        <charset val="134"/>
      </rPr>
      <t>）</t>
    </r>
  </si>
  <si>
    <t>四</t>
  </si>
  <si>
    <t>含税工程合计（二+三）</t>
  </si>
  <si>
    <t>其中人工费合计</t>
  </si>
  <si>
    <r>
      <rPr>
        <sz val="10"/>
        <rFont val="??"/>
        <charset val="134"/>
        <scheme val="minor"/>
      </rPr>
      <t>备注：1、本工程工程量暂定，单价为全费用综合单价（仅不含增值税），开具票面</t>
    </r>
    <r>
      <rPr>
        <u/>
        <sz val="10"/>
        <rFont val="??"/>
        <charset val="134"/>
        <scheme val="minor"/>
      </rPr>
      <t xml:space="preserve">       %</t>
    </r>
    <r>
      <rPr>
        <sz val="10"/>
        <rFont val="??"/>
        <charset val="134"/>
        <scheme val="minor"/>
      </rPr>
      <t xml:space="preserve">增值税专用发票（税率按国家政策执行，造价随之调整）。
            2、品牌要求：采用一线品牌或当地同等。
            </t>
    </r>
    <r>
      <rPr>
        <b/>
        <sz val="10"/>
        <rFont val="??"/>
        <charset val="134"/>
        <scheme val="minor"/>
      </rPr>
      <t>2、本工程施工用水、用电由甲方承担（水电接线由乙方负责），其余均由投标单位包工、包料、包机械完成。</t>
    </r>
    <r>
      <rPr>
        <sz val="10"/>
        <rFont val="??"/>
        <charset val="134"/>
        <scheme val="minor"/>
      </rPr>
      <t xml:space="preserve">
            3、桩工程量按桩入土长度计算（桩尖长度不计）。
           </t>
    </r>
    <r>
      <rPr>
        <b/>
        <sz val="10"/>
        <rFont val="??"/>
        <charset val="134"/>
        <scheme val="minor"/>
      </rPr>
      <t xml:space="preserve"> 4、单价包含机械进退场费、超深接桩、锯桩、凿桩等费用，该部分费用均不另计算。
 </t>
    </r>
    <r>
      <rPr>
        <sz val="10"/>
        <rFont val="??"/>
        <charset val="134"/>
        <scheme val="minor"/>
      </rPr>
      <t xml:space="preserve">           5、 其他费用E：包含机械费、措施费、管理费、利润等除主材、人工、辅材费及税金以外的其他所有费用。
            6、本工程项目特征描述包括但不限于以上内容，具体做法按照图纸要求执行。
            7、其余包含施工内容详见合同条款。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</si>
</sst>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 "/>
  </numFmts>
  <fonts count="38">
    <font>
      <sz val="9"/>
      <color theme="1"/>
      <name val="??"/>
      <charset val="134"/>
      <scheme val="minor"/>
    </font>
    <font>
      <sz val="10"/>
      <name val="??"/>
      <charset val="134"/>
      <scheme val="minor"/>
    </font>
    <font>
      <b/>
      <sz val="10"/>
      <name val="??"/>
      <charset val="134"/>
      <scheme val="minor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5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0"/>
      <name val="??"/>
      <charset val="134"/>
      <scheme val="minor"/>
    </font>
    <font>
      <b/>
      <u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  <xf numFmtId="0" fontId="8" fillId="0" borderId="0"/>
  </cellStyleXfs>
  <cellXfs count="62">
    <xf numFmtId="0" fontId="0" fillId="0" borderId="0" xfId="49"/>
    <xf numFmtId="0" fontId="1" fillId="0" borderId="0" xfId="49" applyFont="1"/>
    <xf numFmtId="0" fontId="2" fillId="0" borderId="0" xfId="49" applyFont="1"/>
    <xf numFmtId="0" fontId="3" fillId="0" borderId="0" xfId="49" applyFont="1"/>
    <xf numFmtId="0" fontId="4" fillId="0" borderId="0" xfId="49" applyFont="1"/>
    <xf numFmtId="0" fontId="4" fillId="0" borderId="0" xfId="49" applyFont="1" applyAlignment="1">
      <alignment horizontal="center"/>
    </xf>
    <xf numFmtId="0" fontId="4" fillId="0" borderId="0" xfId="49" applyFont="1" applyAlignment="1">
      <alignment wrapText="1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0" borderId="1" xfId="49" applyFont="1" applyBorder="1"/>
    <xf numFmtId="0" fontId="7" fillId="2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Border="1"/>
    <xf numFmtId="0" fontId="7" fillId="0" borderId="1" xfId="49" applyFont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wrapText="1"/>
    </xf>
    <xf numFmtId="0" fontId="7" fillId="0" borderId="1" xfId="49" applyFont="1" applyBorder="1" applyAlignment="1">
      <alignment vertical="center" wrapText="1"/>
    </xf>
    <xf numFmtId="0" fontId="7" fillId="0" borderId="1" xfId="49" applyFont="1" applyBorder="1" applyAlignment="1">
      <alignment wrapText="1"/>
    </xf>
    <xf numFmtId="0" fontId="3" fillId="0" borderId="0" xfId="49" applyFont="1" applyAlignment="1">
      <alignment wrapText="1"/>
    </xf>
    <xf numFmtId="0" fontId="8" fillId="0" borderId="0" xfId="0" applyFont="1" applyFill="1" applyBorder="1" applyAlignment="1"/>
    <xf numFmtId="0" fontId="8" fillId="3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8" fillId="0" borderId="0" xfId="50" applyFont="1" applyAlignment="1">
      <alignment horizontal="center" vertical="center"/>
    </xf>
    <xf numFmtId="0" fontId="8" fillId="0" borderId="0" xfId="50" applyAlignment="1">
      <alignment vertical="center"/>
    </xf>
    <xf numFmtId="0" fontId="13" fillId="0" borderId="0" xfId="50" applyFont="1" applyAlignment="1">
      <alignment horizontal="center" vertical="center"/>
    </xf>
    <xf numFmtId="0" fontId="8" fillId="0" borderId="0" xfId="50" applyFont="1" applyAlignment="1">
      <alignment vertical="center"/>
    </xf>
    <xf numFmtId="0" fontId="14" fillId="0" borderId="0" xfId="50" applyFont="1" applyFill="1" applyBorder="1" applyAlignment="1">
      <alignment horizontal="center" vertical="center" wrapText="1"/>
    </xf>
    <xf numFmtId="0" fontId="14" fillId="0" borderId="0" xfId="50" applyFont="1" applyFill="1" applyBorder="1" applyAlignment="1">
      <alignment horizontal="center" vertical="center"/>
    </xf>
    <xf numFmtId="0" fontId="14" fillId="0" borderId="0" xfId="50" applyFont="1" applyAlignment="1">
      <alignment vertical="center" wrapText="1"/>
    </xf>
    <xf numFmtId="0" fontId="15" fillId="0" borderId="0" xfId="50" applyFont="1" applyAlignment="1">
      <alignment horizontal="center" vertical="center"/>
    </xf>
    <xf numFmtId="0" fontId="15" fillId="0" borderId="0" xfId="50" applyFont="1" applyBorder="1" applyAlignment="1">
      <alignment horizontal="center" vertical="center"/>
    </xf>
    <xf numFmtId="0" fontId="8" fillId="0" borderId="0" xfId="50" applyFont="1" applyBorder="1" applyAlignment="1">
      <alignment vertical="center"/>
    </xf>
    <xf numFmtId="0" fontId="11" fillId="0" borderId="0" xfId="50" applyFont="1" applyAlignment="1">
      <alignment horizontal="right"/>
    </xf>
    <xf numFmtId="178" fontId="8" fillId="0" borderId="4" xfId="50" applyNumberFormat="1" applyFont="1" applyBorder="1" applyAlignment="1">
      <alignment horizontal="center"/>
    </xf>
    <xf numFmtId="0" fontId="11" fillId="0" borderId="0" xfId="50" applyFont="1" applyAlignment="1">
      <alignment horizontal="left"/>
    </xf>
    <xf numFmtId="0" fontId="8" fillId="0" borderId="5" xfId="50" applyFont="1" applyBorder="1" applyAlignment="1">
      <alignment horizontal="center"/>
    </xf>
    <xf numFmtId="0" fontId="8" fillId="0" borderId="0" xfId="50" applyFont="1" applyBorder="1" applyAlignment="1"/>
    <xf numFmtId="0" fontId="8" fillId="0" borderId="4" xfId="50" applyFont="1" applyBorder="1" applyAlignment="1">
      <alignment horizontal="center"/>
    </xf>
    <xf numFmtId="0" fontId="8" fillId="0" borderId="4" xfId="50" applyFont="1" applyBorder="1" applyAlignment="1">
      <alignment horizontal="left"/>
    </xf>
    <xf numFmtId="14" fontId="11" fillId="0" borderId="0" xfId="50" applyNumberFormat="1" applyFont="1" applyAlignment="1">
      <alignment horizontal="right"/>
    </xf>
    <xf numFmtId="14" fontId="8" fillId="0" borderId="4" xfId="50" applyNumberFormat="1" applyFont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桂江景裕豪园智能化招标清单(2012.12.10，含编说) 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396240</xdr:colOff>
      <xdr:row>6</xdr:row>
      <xdr:rowOff>1373505</xdr:rowOff>
    </xdr:from>
    <xdr:to>
      <xdr:col>20</xdr:col>
      <xdr:colOff>254635</xdr:colOff>
      <xdr:row>9</xdr:row>
      <xdr:rowOff>558800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94765" y="5348605"/>
          <a:ext cx="2858770" cy="2563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344805</xdr:colOff>
      <xdr:row>5</xdr:row>
      <xdr:rowOff>262255</xdr:rowOff>
    </xdr:from>
    <xdr:to>
      <xdr:col>22</xdr:col>
      <xdr:colOff>578485</xdr:colOff>
      <xdr:row>6</xdr:row>
      <xdr:rowOff>986155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43330" y="3246755"/>
          <a:ext cx="4434205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8\01-&#36164;&#37329;&#35745;&#21010;\&#21608;&#36164;&#37329;&#35745;&#21010;\&#36164;&#37329;&#35745;&#21010;&#25253;&#34920;-%20&#20013;&#27888;&#24314;&#23433;%202022-11-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4037;&#31243;\2015.08.23&#31181;&#23376;&#20179;&#24211;&#65288;&#34013;&#22270;&#65289;\&#31181;&#23376;&#20179;&#24211;&#26368;&#32456;&#25991;&#20214;2015.08.27\&#35745;&#31639;&#31295;\2015.08.24&#38646;&#26143;&#35745;&#31639;&#31295;-&#31181;&#23376;&#20179;&#242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封面"/>
      <sheetName val="1 资金计划"/>
      <sheetName val="2 资金余额表"/>
      <sheetName val="3 付款计划-按供应商"/>
      <sheetName val="sheet2"/>
      <sheetName val="4 付款计划-按项目"/>
      <sheetName val="5应收-已审批完成"/>
      <sheetName val="6应收-已送批待审批"/>
      <sheetName val="7周资金计划执行情况"/>
      <sheetName val="应付款登记表"/>
      <sheetName val="1"/>
      <sheetName val="供应商目录"/>
      <sheetName val="供应商滞纳金"/>
      <sheetName val="备注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workbookViewId="0">
      <selection activeCell="G10" sqref="G10"/>
    </sheetView>
  </sheetViews>
  <sheetFormatPr defaultColWidth="10.2857142857143" defaultRowHeight="24.95" customHeight="1" outlineLevelCol="3"/>
  <cols>
    <col min="1" max="1" width="18.4285714285714" style="43" customWidth="1"/>
    <col min="2" max="2" width="49.7142857142857" style="44" customWidth="1"/>
    <col min="3" max="3" width="12.7142857142857" style="44" customWidth="1"/>
    <col min="4" max="4" width="13.7142857142857" style="44" customWidth="1"/>
    <col min="5" max="16384" width="10.2857142857143" style="44"/>
  </cols>
  <sheetData>
    <row r="1" customHeight="1" spans="1:4">
      <c r="A1" s="45"/>
      <c r="B1" s="46"/>
      <c r="C1" s="46"/>
      <c r="D1" s="46"/>
    </row>
    <row r="2" customHeight="1" spans="1:4">
      <c r="A2" s="47" t="s">
        <v>0</v>
      </c>
      <c r="B2" s="47"/>
      <c r="C2" s="47"/>
      <c r="D2" s="47"/>
    </row>
    <row r="3" customHeight="1" spans="1:4">
      <c r="A3" s="47"/>
      <c r="B3" s="47"/>
      <c r="C3" s="47"/>
      <c r="D3" s="47"/>
    </row>
    <row r="4" ht="36" customHeight="1" spans="1:4">
      <c r="A4" s="47"/>
      <c r="B4" s="47"/>
      <c r="C4" s="47"/>
      <c r="D4" s="47"/>
    </row>
    <row r="5" ht="29.1" customHeight="1" spans="1:4">
      <c r="A5" s="48"/>
      <c r="B5" s="48"/>
      <c r="C5" s="48"/>
      <c r="D5" s="48"/>
    </row>
    <row r="6" customHeight="1" spans="1:4">
      <c r="A6" s="49"/>
      <c r="B6" s="49"/>
      <c r="C6" s="49"/>
      <c r="D6" s="49"/>
    </row>
    <row r="7" customHeight="1" spans="1:4">
      <c r="A7" s="48" t="s">
        <v>1</v>
      </c>
      <c r="B7" s="48"/>
      <c r="C7" s="48"/>
      <c r="D7" s="48"/>
    </row>
    <row r="8" customHeight="1" spans="2:4">
      <c r="B8" s="43" t="s">
        <v>2</v>
      </c>
      <c r="C8" s="46"/>
      <c r="D8" s="46"/>
    </row>
    <row r="9" customHeight="1" spans="2:4">
      <c r="B9" s="46"/>
      <c r="C9" s="46"/>
      <c r="D9" s="46"/>
    </row>
    <row r="10" customHeight="1" spans="1:4">
      <c r="A10" s="50"/>
      <c r="B10" s="46"/>
      <c r="C10" s="46"/>
      <c r="D10" s="46"/>
    </row>
    <row r="11" customHeight="1" spans="1:4">
      <c r="A11" s="50"/>
      <c r="B11" s="46"/>
      <c r="C11" s="46"/>
      <c r="D11" s="46"/>
    </row>
    <row r="12" customHeight="1" spans="1:4">
      <c r="A12" s="50"/>
      <c r="B12" s="46"/>
      <c r="C12" s="46"/>
      <c r="D12" s="46"/>
    </row>
    <row r="13" ht="39.95" customHeight="1" spans="1:4">
      <c r="A13" s="51"/>
      <c r="B13" s="52"/>
      <c r="C13" s="46"/>
      <c r="D13" s="46"/>
    </row>
    <row r="14" ht="32.25" customHeight="1" spans="1:4">
      <c r="A14" s="53" t="s">
        <v>3</v>
      </c>
      <c r="B14" s="54"/>
      <c r="C14" s="55" t="s">
        <v>4</v>
      </c>
      <c r="D14" s="46"/>
    </row>
    <row r="15" ht="32.25" customHeight="1" spans="1:4">
      <c r="A15" s="53" t="s">
        <v>5</v>
      </c>
      <c r="B15" s="56"/>
      <c r="C15" s="56"/>
      <c r="D15" s="46"/>
    </row>
    <row r="16" ht="32.25" customHeight="1" spans="1:4">
      <c r="A16" s="53"/>
      <c r="B16" s="57"/>
      <c r="C16" s="46"/>
      <c r="D16" s="46"/>
    </row>
    <row r="17" ht="33" customHeight="1" spans="1:4">
      <c r="A17" s="53" t="s">
        <v>6</v>
      </c>
      <c r="B17" s="58" t="s">
        <v>7</v>
      </c>
      <c r="C17" s="58"/>
      <c r="D17" s="46"/>
    </row>
    <row r="18" ht="33" customHeight="1" spans="1:4">
      <c r="A18" s="53" t="s">
        <v>8</v>
      </c>
      <c r="B18" s="59"/>
      <c r="C18" s="59"/>
      <c r="D18" s="46"/>
    </row>
    <row r="19" ht="33" customHeight="1" spans="1:4">
      <c r="A19" s="60" t="s">
        <v>9</v>
      </c>
      <c r="B19" s="61"/>
      <c r="C19" s="59"/>
      <c r="D19" s="46"/>
    </row>
  </sheetData>
  <mergeCells count="7">
    <mergeCell ref="A5:D5"/>
    <mergeCell ref="A7:D7"/>
    <mergeCell ref="B15:C15"/>
    <mergeCell ref="B17:C17"/>
    <mergeCell ref="B18:C18"/>
    <mergeCell ref="B19:C19"/>
    <mergeCell ref="A2:D4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Normal="100" workbookViewId="0">
      <selection activeCell="K6" sqref="K6"/>
    </sheetView>
  </sheetViews>
  <sheetFormatPr defaultColWidth="10.3333333333333" defaultRowHeight="14.25"/>
  <cols>
    <col min="1" max="1" width="10.3333333333333" style="32"/>
    <col min="2" max="2" width="7.5047619047619" style="32" customWidth="1"/>
    <col min="3" max="3" width="6.33333333333333" style="32" customWidth="1"/>
    <col min="4" max="4" width="6" style="32" customWidth="1"/>
    <col min="5" max="5" width="6.83809523809524" style="32" customWidth="1"/>
    <col min="6" max="6" width="6.66666666666667" style="32" customWidth="1"/>
    <col min="7" max="7" width="10.3333333333333" style="32"/>
    <col min="8" max="8" width="7" style="32" customWidth="1"/>
    <col min="9" max="9" width="37" style="32" customWidth="1"/>
    <col min="10" max="10" width="10.3333333333333" style="32"/>
    <col min="11" max="11" width="37" style="32" customWidth="1"/>
    <col min="12" max="16384" width="10.3333333333333" style="32"/>
  </cols>
  <sheetData>
    <row r="1" s="32" customFormat="1" ht="32.25" spans="1:9">
      <c r="A1" s="34" t="s">
        <v>10</v>
      </c>
      <c r="B1" s="35"/>
      <c r="C1" s="35"/>
      <c r="D1" s="35"/>
      <c r="E1" s="35"/>
      <c r="F1" s="35"/>
      <c r="G1" s="35"/>
      <c r="H1" s="35"/>
      <c r="I1" s="35"/>
    </row>
    <row r="2" s="32" customFormat="1" ht="30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s="32" customFormat="1" ht="45" customHeight="1" spans="1:9">
      <c r="A3" s="37" t="s">
        <v>11</v>
      </c>
      <c r="B3" s="37"/>
      <c r="C3" s="37"/>
      <c r="D3" s="37"/>
      <c r="E3" s="37"/>
      <c r="F3" s="37"/>
      <c r="G3" s="37"/>
      <c r="H3" s="37"/>
      <c r="I3" s="37"/>
    </row>
    <row r="4" s="32" customFormat="1" ht="18" customHeight="1" spans="1:9">
      <c r="A4" s="38"/>
      <c r="B4" s="38"/>
      <c r="C4" s="38"/>
      <c r="D4" s="38"/>
      <c r="E4" s="38"/>
      <c r="F4" s="38"/>
      <c r="G4" s="38"/>
      <c r="H4" s="38"/>
      <c r="I4" s="38"/>
    </row>
    <row r="5" s="32" customFormat="1" ht="30" customHeight="1" spans="1:9">
      <c r="A5" s="38" t="s">
        <v>12</v>
      </c>
      <c r="B5" s="38"/>
      <c r="C5" s="38"/>
      <c r="D5" s="38"/>
      <c r="E5" s="38"/>
      <c r="F5" s="38"/>
      <c r="G5" s="38"/>
      <c r="H5" s="38"/>
      <c r="I5" s="38"/>
    </row>
    <row r="6" s="32" customFormat="1" ht="65" customHeight="1" spans="1:9">
      <c r="A6" s="37" t="s">
        <v>13</v>
      </c>
      <c r="B6" s="37"/>
      <c r="C6" s="37"/>
      <c r="D6" s="37"/>
      <c r="E6" s="37"/>
      <c r="F6" s="37"/>
      <c r="G6" s="37"/>
      <c r="H6" s="37"/>
      <c r="I6" s="37"/>
    </row>
    <row r="7" s="32" customFormat="1" ht="31" customHeight="1" spans="1:9">
      <c r="A7" s="39"/>
      <c r="B7" s="39"/>
      <c r="C7" s="39"/>
      <c r="D7" s="39"/>
      <c r="E7" s="39"/>
      <c r="F7" s="39"/>
      <c r="G7" s="39"/>
      <c r="H7" s="39"/>
      <c r="I7" s="39"/>
    </row>
    <row r="8" s="32" customFormat="1" ht="33" customHeight="1" spans="1:9">
      <c r="A8" s="39" t="s">
        <v>14</v>
      </c>
      <c r="B8" s="39"/>
      <c r="C8" s="39"/>
      <c r="D8" s="39"/>
      <c r="E8" s="39"/>
      <c r="F8" s="39"/>
      <c r="G8" s="39"/>
      <c r="H8" s="39"/>
      <c r="I8" s="39"/>
    </row>
    <row r="9" s="32" customFormat="1" ht="63" customHeight="1" spans="1:9">
      <c r="A9" s="39" t="s">
        <v>15</v>
      </c>
      <c r="B9" s="39"/>
      <c r="C9" s="39"/>
      <c r="D9" s="39"/>
      <c r="E9" s="39"/>
      <c r="F9" s="39"/>
      <c r="G9" s="39"/>
      <c r="H9" s="39"/>
      <c r="I9" s="39"/>
    </row>
    <row r="10" s="32" customFormat="1" ht="24" customHeight="1" spans="1:9">
      <c r="A10" s="38"/>
      <c r="B10" s="38"/>
      <c r="C10" s="38"/>
      <c r="D10" s="38"/>
      <c r="E10" s="38"/>
      <c r="F10" s="38"/>
      <c r="G10" s="38"/>
      <c r="H10" s="38"/>
      <c r="I10" s="38"/>
    </row>
    <row r="11" s="32" customFormat="1" ht="30" customHeight="1" spans="1:9">
      <c r="A11" s="39" t="s">
        <v>16</v>
      </c>
      <c r="B11" s="39"/>
      <c r="C11" s="39"/>
      <c r="D11" s="39"/>
      <c r="E11" s="39"/>
      <c r="F11" s="39"/>
      <c r="G11" s="39"/>
      <c r="H11" s="39"/>
      <c r="I11" s="39"/>
    </row>
    <row r="12" s="33" customFormat="1" ht="49" customHeight="1" spans="1:11">
      <c r="A12" s="40" t="s">
        <v>17</v>
      </c>
      <c r="B12" s="40"/>
      <c r="C12" s="40"/>
      <c r="D12" s="40"/>
      <c r="E12" s="40"/>
      <c r="F12" s="40"/>
      <c r="G12" s="40"/>
      <c r="H12" s="40"/>
      <c r="I12" s="40"/>
      <c r="K12" s="32"/>
    </row>
    <row r="13" s="32" customFormat="1" ht="43" customHeight="1" spans="1:9">
      <c r="A13" s="40"/>
      <c r="B13" s="40"/>
      <c r="C13" s="40"/>
      <c r="D13" s="40"/>
      <c r="E13" s="40"/>
      <c r="F13" s="40"/>
      <c r="G13" s="40"/>
      <c r="H13" s="40"/>
      <c r="I13" s="40"/>
    </row>
    <row r="14" s="32" customFormat="1" ht="62" customHeight="1" spans="1:10">
      <c r="A14" s="40"/>
      <c r="B14" s="40"/>
      <c r="C14" s="40"/>
      <c r="D14" s="40"/>
      <c r="E14" s="40"/>
      <c r="F14" s="40"/>
      <c r="G14" s="40"/>
      <c r="H14" s="40"/>
      <c r="I14" s="40"/>
      <c r="J14" s="42"/>
    </row>
    <row r="15" s="32" customFormat="1" ht="18.75" spans="1:9">
      <c r="A15" s="41"/>
      <c r="B15" s="41"/>
      <c r="C15" s="41"/>
      <c r="D15" s="41"/>
      <c r="E15" s="41"/>
      <c r="F15" s="41"/>
      <c r="G15" s="41"/>
      <c r="H15" s="41"/>
      <c r="I15" s="41"/>
    </row>
    <row r="16" s="32" customFormat="1" ht="18.75" spans="1:9">
      <c r="A16" s="41"/>
      <c r="B16" s="41"/>
      <c r="C16" s="41"/>
      <c r="D16" s="41"/>
      <c r="E16" s="41"/>
      <c r="F16" s="41"/>
      <c r="G16" s="41"/>
      <c r="H16" s="41"/>
      <c r="I16" s="41"/>
    </row>
  </sheetData>
  <mergeCells count="13">
    <mergeCell ref="A1:I1"/>
    <mergeCell ref="A2:I2"/>
    <mergeCell ref="A3:I3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</mergeCells>
  <printOptions horizontalCentered="1"/>
  <pageMargins left="0.590277777777778" right="0.393055555555556" top="0.984027777777778" bottom="0.98402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</sheetPr>
  <dimension ref="A1:O19"/>
  <sheetViews>
    <sheetView showGridLines="0" tabSelected="1" view="pageBreakPreview" zoomScale="90" zoomScaleNormal="100" workbookViewId="0">
      <pane ySplit="3" topLeftCell="A8" activePane="bottomLeft" state="frozen"/>
      <selection/>
      <selection pane="bottomLeft" activeCell="W8" sqref="W8"/>
    </sheetView>
  </sheetViews>
  <sheetFormatPr defaultColWidth="9" defaultRowHeight="12"/>
  <cols>
    <col min="1" max="1" width="7.71428571428571" style="4" customWidth="1"/>
    <col min="2" max="2" width="18.7142857142857" style="4" customWidth="1"/>
    <col min="3" max="3" width="46.7142857142857" style="4" customWidth="1"/>
    <col min="4" max="4" width="7.71428571428571" style="4" customWidth="1"/>
    <col min="5" max="5" width="9.71428571428571" style="5" customWidth="1"/>
    <col min="6" max="8" width="9.71428571428571" style="4" customWidth="1"/>
    <col min="9" max="9" width="12.7142857142857" style="4" customWidth="1"/>
    <col min="10" max="11" width="11.7142857142857" style="4" customWidth="1"/>
    <col min="12" max="12" width="10.7142857142857" style="4" customWidth="1"/>
    <col min="13" max="13" width="23.7142857142857" style="6" customWidth="1"/>
    <col min="14" max="14" width="5.57142857142857" style="4" customWidth="1"/>
    <col min="15" max="15" width="8.09523809523809" style="4" customWidth="1"/>
    <col min="16" max="16384" width="9" style="4"/>
  </cols>
  <sheetData>
    <row r="1" ht="29" customHeight="1" spans="1:13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0" customHeight="1" spans="1:13">
      <c r="A2" s="8" t="s">
        <v>19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</row>
    <row r="3" s="1" customFormat="1" ht="75" customHeight="1" spans="1:13">
      <c r="A3" s="10" t="s">
        <v>20</v>
      </c>
      <c r="B3" s="10" t="s">
        <v>21</v>
      </c>
      <c r="C3" s="10" t="s">
        <v>22</v>
      </c>
      <c r="D3" s="10" t="s">
        <v>23</v>
      </c>
      <c r="E3" s="10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27" t="s">
        <v>29</v>
      </c>
      <c r="K3" s="27" t="s">
        <v>30</v>
      </c>
      <c r="L3" s="27" t="s">
        <v>31</v>
      </c>
      <c r="M3" s="11" t="s">
        <v>32</v>
      </c>
    </row>
    <row r="4" s="2" customFormat="1" ht="26" customHeight="1" spans="1:13">
      <c r="A4" s="12" t="s">
        <v>33</v>
      </c>
      <c r="B4" s="13" t="s">
        <v>34</v>
      </c>
      <c r="C4" s="14"/>
      <c r="D4" s="15"/>
      <c r="E4" s="12"/>
      <c r="F4" s="16"/>
      <c r="G4" s="16"/>
      <c r="H4" s="16"/>
      <c r="I4" s="16"/>
      <c r="J4" s="16"/>
      <c r="K4" s="16"/>
      <c r="L4" s="16"/>
      <c r="M4" s="28"/>
    </row>
    <row r="5" s="1" customFormat="1" ht="75" customHeight="1" spans="1:13">
      <c r="A5" s="10">
        <v>1</v>
      </c>
      <c r="B5" s="17" t="s">
        <v>35</v>
      </c>
      <c r="C5" s="17" t="s">
        <v>36</v>
      </c>
      <c r="D5" s="10" t="s">
        <v>37</v>
      </c>
      <c r="E5" s="18">
        <f>256*10.5</f>
        <v>2688</v>
      </c>
      <c r="F5" s="19"/>
      <c r="G5" s="20" t="s">
        <v>38</v>
      </c>
      <c r="H5" s="19"/>
      <c r="I5" s="19"/>
      <c r="J5" s="19"/>
      <c r="K5" s="19"/>
      <c r="L5" s="19"/>
      <c r="M5" s="29" t="s">
        <v>39</v>
      </c>
    </row>
    <row r="6" s="1" customFormat="1" ht="78" customHeight="1" spans="1:13">
      <c r="A6" s="10">
        <f t="shared" ref="A6:A11" si="0">A5+1</f>
        <v>2</v>
      </c>
      <c r="B6" s="17" t="s">
        <v>40</v>
      </c>
      <c r="C6" s="17" t="s">
        <v>41</v>
      </c>
      <c r="D6" s="10" t="s">
        <v>37</v>
      </c>
      <c r="E6" s="18">
        <v>1</v>
      </c>
      <c r="F6" s="19"/>
      <c r="G6" s="20"/>
      <c r="H6" s="19"/>
      <c r="I6" s="19"/>
      <c r="J6" s="19"/>
      <c r="K6" s="19"/>
      <c r="L6" s="19"/>
      <c r="M6" s="29" t="s">
        <v>42</v>
      </c>
    </row>
    <row r="7" s="1" customFormat="1" ht="113" customHeight="1" spans="1:13">
      <c r="A7" s="10">
        <f t="shared" si="0"/>
        <v>3</v>
      </c>
      <c r="B7" s="17" t="s">
        <v>43</v>
      </c>
      <c r="C7" s="17" t="s">
        <v>44</v>
      </c>
      <c r="D7" s="10" t="s">
        <v>45</v>
      </c>
      <c r="E7" s="10">
        <v>256</v>
      </c>
      <c r="F7" s="19"/>
      <c r="G7" s="19"/>
      <c r="H7" s="19"/>
      <c r="I7" s="19"/>
      <c r="J7" s="19"/>
      <c r="K7" s="19"/>
      <c r="L7" s="19"/>
      <c r="M7" s="29" t="s">
        <v>46</v>
      </c>
    </row>
    <row r="8" s="1" customFormat="1" ht="76" customHeight="1" spans="1:13">
      <c r="A8" s="10">
        <f t="shared" si="0"/>
        <v>4</v>
      </c>
      <c r="B8" s="17" t="s">
        <v>47</v>
      </c>
      <c r="C8" s="17" t="s">
        <v>48</v>
      </c>
      <c r="D8" s="10" t="s">
        <v>37</v>
      </c>
      <c r="E8" s="10">
        <f>5*10.5</f>
        <v>52.5</v>
      </c>
      <c r="F8" s="19"/>
      <c r="G8" s="19"/>
      <c r="H8" s="19"/>
      <c r="I8" s="19"/>
      <c r="J8" s="19"/>
      <c r="K8" s="19"/>
      <c r="L8" s="19"/>
      <c r="M8" s="29" t="s">
        <v>49</v>
      </c>
    </row>
    <row r="9" s="1" customFormat="1" ht="77" customHeight="1" spans="1:15">
      <c r="A9" s="10">
        <f t="shared" si="0"/>
        <v>5</v>
      </c>
      <c r="B9" s="17" t="s">
        <v>50</v>
      </c>
      <c r="C9" s="17" t="s">
        <v>51</v>
      </c>
      <c r="D9" s="10" t="s">
        <v>37</v>
      </c>
      <c r="E9" s="10">
        <f>251*10.5</f>
        <v>2635.5</v>
      </c>
      <c r="F9" s="19"/>
      <c r="G9" s="19"/>
      <c r="H9" s="19"/>
      <c r="I9" s="19"/>
      <c r="J9" s="19"/>
      <c r="K9" s="19"/>
      <c r="L9" s="19"/>
      <c r="M9" s="29" t="s">
        <v>52</v>
      </c>
      <c r="O9" s="2"/>
    </row>
    <row r="10" s="1" customFormat="1" ht="56" customHeight="1" spans="1:13">
      <c r="A10" s="10">
        <f t="shared" si="0"/>
        <v>6</v>
      </c>
      <c r="B10" s="17" t="s">
        <v>53</v>
      </c>
      <c r="C10" s="17" t="s">
        <v>54</v>
      </c>
      <c r="D10" s="10" t="s">
        <v>37</v>
      </c>
      <c r="E10" s="10">
        <f>256*1.5</f>
        <v>384</v>
      </c>
      <c r="F10" s="19"/>
      <c r="G10" s="20" t="s">
        <v>38</v>
      </c>
      <c r="H10" s="19"/>
      <c r="I10" s="19"/>
      <c r="J10" s="19"/>
      <c r="K10" s="19"/>
      <c r="L10" s="19"/>
      <c r="M10" s="29" t="s">
        <v>55</v>
      </c>
    </row>
    <row r="11" s="1" customFormat="1" ht="53" customHeight="1" spans="1:13">
      <c r="A11" s="10">
        <f t="shared" si="0"/>
        <v>7</v>
      </c>
      <c r="B11" s="17" t="s">
        <v>56</v>
      </c>
      <c r="C11" s="17" t="s">
        <v>57</v>
      </c>
      <c r="D11" s="10" t="s">
        <v>58</v>
      </c>
      <c r="E11" s="21">
        <f>3.14*0.13*0.13*2*256</f>
        <v>27.169792</v>
      </c>
      <c r="F11" s="19"/>
      <c r="G11" s="20"/>
      <c r="H11" s="19"/>
      <c r="I11" s="19"/>
      <c r="J11" s="19"/>
      <c r="K11" s="19"/>
      <c r="L11" s="19"/>
      <c r="M11" s="29" t="s">
        <v>59</v>
      </c>
    </row>
    <row r="12" s="2" customFormat="1" ht="32" customHeight="1" spans="1:13">
      <c r="A12" s="12" t="s">
        <v>60</v>
      </c>
      <c r="B12" s="13" t="s">
        <v>61</v>
      </c>
      <c r="C12" s="14"/>
      <c r="D12" s="12" t="s">
        <v>4</v>
      </c>
      <c r="E12" s="12"/>
      <c r="F12" s="16"/>
      <c r="G12" s="16"/>
      <c r="H12" s="16"/>
      <c r="I12" s="16"/>
      <c r="J12" s="16"/>
      <c r="K12" s="16"/>
      <c r="L12" s="16"/>
      <c r="M12" s="28"/>
    </row>
    <row r="13" s="2" customFormat="1" ht="32" customHeight="1" spans="1:13">
      <c r="A13" s="12" t="s">
        <v>62</v>
      </c>
      <c r="B13" s="13" t="s">
        <v>63</v>
      </c>
      <c r="C13" s="14"/>
      <c r="D13" s="12" t="s">
        <v>4</v>
      </c>
      <c r="E13" s="12"/>
      <c r="F13" s="16"/>
      <c r="G13" s="16"/>
      <c r="H13" s="16"/>
      <c r="I13" s="16"/>
      <c r="J13" s="16"/>
      <c r="K13" s="16"/>
      <c r="L13" s="16"/>
      <c r="M13" s="28"/>
    </row>
    <row r="14" s="2" customFormat="1" ht="32" customHeight="1" spans="1:13">
      <c r="A14" s="12" t="s">
        <v>64</v>
      </c>
      <c r="B14" s="13" t="s">
        <v>65</v>
      </c>
      <c r="C14" s="14"/>
      <c r="D14" s="12" t="s">
        <v>4</v>
      </c>
      <c r="E14" s="12"/>
      <c r="F14" s="16"/>
      <c r="G14" s="16"/>
      <c r="H14" s="16"/>
      <c r="I14" s="16"/>
      <c r="J14" s="16"/>
      <c r="K14" s="16"/>
      <c r="L14" s="16"/>
      <c r="M14" s="28"/>
    </row>
    <row r="15" s="1" customFormat="1" ht="32" customHeight="1" spans="1:13">
      <c r="A15" s="10"/>
      <c r="B15" s="22" t="s">
        <v>66</v>
      </c>
      <c r="C15" s="23"/>
      <c r="D15" s="10" t="s">
        <v>4</v>
      </c>
      <c r="E15" s="10"/>
      <c r="F15" s="19"/>
      <c r="G15" s="19"/>
      <c r="H15" s="19"/>
      <c r="I15" s="19"/>
      <c r="J15" s="19"/>
      <c r="K15" s="19"/>
      <c r="L15" s="19"/>
      <c r="M15" s="30"/>
    </row>
    <row r="16" s="1" customFormat="1" ht="134" customHeight="1" spans="1:13">
      <c r="A16" s="24" t="s">
        <v>67</v>
      </c>
      <c r="B16" s="24"/>
      <c r="C16" s="24"/>
      <c r="D16" s="24"/>
      <c r="E16" s="25"/>
      <c r="F16" s="24"/>
      <c r="G16" s="24"/>
      <c r="H16" s="24"/>
      <c r="I16" s="24"/>
      <c r="J16" s="24"/>
      <c r="K16" s="24"/>
      <c r="L16" s="24"/>
      <c r="M16" s="24"/>
    </row>
    <row r="19" s="3" customFormat="1" spans="2:13">
      <c r="B19" s="4"/>
      <c r="C19" s="3"/>
      <c r="D19" s="3"/>
      <c r="E19" s="26"/>
      <c r="F19" s="3"/>
      <c r="G19" s="3"/>
      <c r="H19" s="3"/>
      <c r="I19" s="3"/>
      <c r="J19" s="3"/>
      <c r="K19" s="3"/>
      <c r="L19" s="3"/>
      <c r="M19" s="31"/>
    </row>
  </sheetData>
  <mergeCells count="8">
    <mergeCell ref="A1:M1"/>
    <mergeCell ref="A2:M2"/>
    <mergeCell ref="B4:C4"/>
    <mergeCell ref="B12:C12"/>
    <mergeCell ref="B13:C13"/>
    <mergeCell ref="B14:C14"/>
    <mergeCell ref="B15:C15"/>
    <mergeCell ref="A16:M16"/>
  </mergeCells>
  <printOptions horizontalCentered="1"/>
  <pageMargins left="0.196527777777778" right="0.196527777777778" top="0.629861111111111" bottom="0.629861111111111" header="0.594444444444444" footer="0"/>
  <pageSetup paperSize="9" scale="80" orientation="landscape" blackAndWhite="1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编制说明</vt:lpstr>
      <vt:lpstr>招标清单 (包工包料)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2024-06-19T13:56:00Z</dcterms:created>
  <dcterms:modified xsi:type="dcterms:W3CDTF">2025-10-16T06:10:14Z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4F0ED6E8488047369FBBE722F2E9D121_13</vt:lpwstr>
  </property>
  <property fmtid="{D5CDD505-2E9C-101B-9397-08002B2CF9AE}" pid="3" name="KSOProductBuildVer">
    <vt:lpwstr>2052-12.1.0.23125</vt:lpwstr>
  </property>
</Properties>
</file>